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4032RP Cortez Rd at 43rd St W Intersection Improvements\Working Docs\Solicitation Docs\Addendums\Addendum No. 1\"/>
    </mc:Choice>
  </mc:AlternateContent>
  <xr:revisionPtr revIDLastSave="0" documentId="13_ncr:1_{4F7520CA-6748-4B83-86E9-8383E7E0A7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d Form A - 275" sheetId="2" r:id="rId1"/>
    <sheet name="Bid Form B - 245" sheetId="3" r:id="rId2"/>
  </sheets>
  <definedNames>
    <definedName name="_xlnm.Print_Area" localSheetId="0">'Bid Form A - 275'!$A$1:$H$85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H36" i="2"/>
  <c r="H35" i="2"/>
  <c r="H34" i="2"/>
  <c r="H33" i="2"/>
  <c r="H32" i="2"/>
  <c r="H31" i="2"/>
  <c r="H30" i="2"/>
  <c r="H29" i="2"/>
  <c r="H28" i="2"/>
  <c r="H27" i="2"/>
  <c r="H26" i="2"/>
  <c r="H45" i="2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4" i="3"/>
  <c r="H63" i="3"/>
  <c r="H62" i="3"/>
  <c r="H61" i="3"/>
  <c r="H60" i="3"/>
  <c r="H59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9" i="3" s="1"/>
  <c r="A60" i="3" s="1"/>
  <c r="A61" i="3" s="1"/>
  <c r="A62" i="3" s="1"/>
  <c r="A63" i="3" s="1"/>
  <c r="A64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H41" i="3"/>
  <c r="H37" i="3"/>
  <c r="H36" i="3"/>
  <c r="H35" i="3"/>
  <c r="H34" i="3"/>
  <c r="H33" i="3"/>
  <c r="H32" i="3"/>
  <c r="H31" i="3"/>
  <c r="H30" i="3"/>
  <c r="H29" i="3"/>
  <c r="A31" i="3"/>
  <c r="A32" i="3" s="1"/>
  <c r="A33" i="3" s="1"/>
  <c r="A34" i="3" s="1"/>
  <c r="A35" i="3" s="1"/>
  <c r="A36" i="3" s="1"/>
  <c r="A37" i="3" s="1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A14" i="3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H13" i="3"/>
  <c r="H9" i="3"/>
  <c r="A9" i="3"/>
  <c r="H8" i="3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4" i="2"/>
  <c r="H63" i="2"/>
  <c r="H62" i="2"/>
  <c r="H61" i="2"/>
  <c r="H60" i="2"/>
  <c r="H59" i="2"/>
  <c r="H55" i="2"/>
  <c r="H54" i="2"/>
  <c r="H53" i="2"/>
  <c r="H52" i="2"/>
  <c r="H51" i="2"/>
  <c r="H50" i="2"/>
  <c r="H49" i="2"/>
  <c r="H48" i="2"/>
  <c r="H47" i="2"/>
  <c r="H46" i="2"/>
  <c r="H44" i="2"/>
  <c r="H43" i="2"/>
  <c r="H42" i="2"/>
  <c r="H41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9" i="2"/>
  <c r="H8" i="2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9" i="2" s="1"/>
  <c r="A60" i="2" s="1"/>
  <c r="A61" i="2" s="1"/>
  <c r="A62" i="2" s="1"/>
  <c r="A63" i="2" s="1"/>
  <c r="A64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9" i="2"/>
  <c r="H10" i="2" l="1"/>
  <c r="H65" i="3"/>
  <c r="H81" i="3"/>
  <c r="H56" i="3"/>
  <c r="H38" i="3"/>
  <c r="H10" i="3"/>
  <c r="H81" i="2"/>
  <c r="H56" i="2"/>
  <c r="H38" i="2"/>
  <c r="H65" i="2"/>
  <c r="H83" i="3" l="1"/>
  <c r="H84" i="3" s="1"/>
  <c r="H83" i="2"/>
  <c r="H84" i="2" s="1"/>
  <c r="H85" i="2" s="1"/>
  <c r="H85" i="3" l="1"/>
</calcChain>
</file>

<file path=xl/sharedStrings.xml><?xml version="1.0" encoding="utf-8"?>
<sst xmlns="http://schemas.openxmlformats.org/spreadsheetml/2006/main" count="414" uniqueCount="158">
  <si>
    <t xml:space="preserve">  DESCRIPTION</t>
  </si>
  <si>
    <t>QTY</t>
  </si>
  <si>
    <t>U/M</t>
  </si>
  <si>
    <t>UNIT PRICE</t>
  </si>
  <si>
    <t>EXTENDED PRICE</t>
  </si>
  <si>
    <t>MOBILIZATION &amp; MAINTENANCE OF TRAFFIC</t>
  </si>
  <si>
    <t>101-1</t>
  </si>
  <si>
    <t>MOBILIZATION</t>
  </si>
  <si>
    <t>LS</t>
  </si>
  <si>
    <t>102-1</t>
  </si>
  <si>
    <t>MAINTENANCE OF TRAFFIC</t>
  </si>
  <si>
    <t>SUBTOTAL MOBILIZATION &amp; MAINTENANCE OF TRAFFIC</t>
  </si>
  <si>
    <t>ROAD WORK</t>
  </si>
  <si>
    <t>0102 60</t>
  </si>
  <si>
    <t>WORK ZONE SIGN</t>
  </si>
  <si>
    <t>ED</t>
  </si>
  <si>
    <t>0102 71 13</t>
  </si>
  <si>
    <t>TEMPORARY BARRIER, F&amp;I, LOW PROFILE, CONCRETE</t>
  </si>
  <si>
    <t>LF</t>
  </si>
  <si>
    <t>0102 74 1</t>
  </si>
  <si>
    <t>CHANNELIZING DEVICE</t>
  </si>
  <si>
    <t>0102 74 8</t>
  </si>
  <si>
    <t>CHANNELIZING DEVICE - PEDEDSTRIAN LCD</t>
  </si>
  <si>
    <t>FD</t>
  </si>
  <si>
    <t>0102 99</t>
  </si>
  <si>
    <t>PORTABLE CHANGEABLE MESSAGE SIGN, TEMP.</t>
  </si>
  <si>
    <t>104-10-3</t>
  </si>
  <si>
    <t>SEDIMENT BARRIER</t>
  </si>
  <si>
    <t>104-18</t>
  </si>
  <si>
    <t xml:space="preserve">INLET PROTECTION SYSTEM </t>
  </si>
  <si>
    <t>EA</t>
  </si>
  <si>
    <t>110-1-1</t>
  </si>
  <si>
    <t>CLEARING &amp; GRUBBING</t>
  </si>
  <si>
    <t>AC</t>
  </si>
  <si>
    <t>0120-1</t>
  </si>
  <si>
    <t xml:space="preserve">REGULAR EXCAVATION </t>
  </si>
  <si>
    <t>CY</t>
  </si>
  <si>
    <t>0120-4</t>
  </si>
  <si>
    <t xml:space="preserve">SUBSOIL  EXCAVATION </t>
  </si>
  <si>
    <t>0120-6</t>
  </si>
  <si>
    <t>EMBANKMENT</t>
  </si>
  <si>
    <t>0160-4</t>
  </si>
  <si>
    <t>TYPE B STABILIZATION (STABILIZED SUBBASE, 12" THICK LBR 60)</t>
  </si>
  <si>
    <t>SY</t>
  </si>
  <si>
    <t>0285-709</t>
  </si>
  <si>
    <t>OPTIONAL BASE, BASE GROUP 09 (10" THICK)</t>
  </si>
  <si>
    <t>0327-70-1</t>
  </si>
  <si>
    <t>MILLING EXIST ASPH PAVT, 1" AVG DEPTH</t>
  </si>
  <si>
    <t>334-1-53</t>
  </si>
  <si>
    <t>TN</t>
  </si>
  <si>
    <t>0337-7-83</t>
  </si>
  <si>
    <t>425-1-521</t>
  </si>
  <si>
    <t>TYPE C INLET WITH TRAVERSABLE SLOT</t>
  </si>
  <si>
    <t>0430-174-218</t>
  </si>
  <si>
    <t>PIPE CULVERT, OPTIONAL MATERIAL, OTHER SHAPE - ELLIP/ARCH, 18"SD (14"X23")</t>
  </si>
  <si>
    <t>0520-1-10</t>
  </si>
  <si>
    <t>CONCRETE CURB &amp; GUTTER, TYPE F</t>
  </si>
  <si>
    <t>0522-1</t>
  </si>
  <si>
    <t>CONCRETE SIDEWALK, 4" THICK (INCLUDING HANDICAP RAMPS and BUS LANDINGS)</t>
  </si>
  <si>
    <t>0527-2</t>
  </si>
  <si>
    <t>DETECTABLE WARNINGS</t>
  </si>
  <si>
    <t>SF</t>
  </si>
  <si>
    <t>0570-1-2</t>
  </si>
  <si>
    <t>PERFORMANCE TURF, SOD (BAHIA SOD)</t>
  </si>
  <si>
    <t>0710 11  101</t>
  </si>
  <si>
    <t>PAINTED PAVEMENT MARKINGS, STANDARD, WHITE, SOLID, 6"</t>
  </si>
  <si>
    <t>0710 11  125</t>
  </si>
  <si>
    <t>PAINTED PAVEMENT MARKINGS, STANDARD, WHITE, SOLID, 24"</t>
  </si>
  <si>
    <t>0710 11  201</t>
  </si>
  <si>
    <t>PAINTED PAVEMENT MARKINGS, STANDARD, YELLOW, SOLID, 6"</t>
  </si>
  <si>
    <t xml:space="preserve">SUBTOTAL ROAD WORK </t>
  </si>
  <si>
    <t>SIGNALS</t>
  </si>
  <si>
    <t>0630  2 11</t>
  </si>
  <si>
    <t>CONDUIT, FURNISH &amp; INSTALL, OPEN TRENCH</t>
  </si>
  <si>
    <t>0632  7  1</t>
  </si>
  <si>
    <t>SIGNAL CABLE- NEW OR RECONSTRUCTED INTERSECTION, FURNISH &amp; INSTALL</t>
  </si>
  <si>
    <t>PI</t>
  </si>
  <si>
    <t>0635  2 11</t>
  </si>
  <si>
    <t>PULL &amp; SPLICE BOX, F&amp;I, 17" x 30" COVER SIZE</t>
  </si>
  <si>
    <t>0646  1 40</t>
  </si>
  <si>
    <t>ALUMINUM SIGNALS POLE, RELOCATE</t>
  </si>
  <si>
    <t>0650  1 14</t>
  </si>
  <si>
    <t>TRAFFIC SIGNAL, FURNISH &amp; INSTALL ALUMINUM, 3 SECTION, 1 WAY</t>
  </si>
  <si>
    <t>AS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</si>
  <si>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</si>
  <si>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</si>
  <si>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</si>
  <si>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</si>
  <si>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0650  1 60</t>
  </si>
  <si>
    <t>TRAFFIC SIGNAL, REMOVE - POLES TO REMAIN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</si>
  <si>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</si>
  <si>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</si>
  <si>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</si>
  <si>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</si>
  <si>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0660  4 42</t>
  </si>
  <si>
    <t>VEHICLE DETECTION SYSTEM - VIDEO, RELOCATE ABOVE GROUND EQUIPMENT</t>
  </si>
  <si>
    <t>0670  5 400</t>
  </si>
  <si>
    <t>TRAFFIC CONTROLLER ASSEMBLY, MODIFY</t>
  </si>
  <si>
    <t>0678  1 104</t>
  </si>
  <si>
    <t>CONTROLLER ACCESSORIES, REPLACE EXISTING - FURNISH AND INSTALL, LOAD SWITCH</t>
  </si>
  <si>
    <t>0700 3 201</t>
  </si>
  <si>
    <t>SIGN PANEL, FURNISH &amp; INSTALL OVERHEAD MOUNT, UP TO 12 SF</t>
  </si>
  <si>
    <t>0700 5 50</t>
  </si>
  <si>
    <t>INTERNALLY ILLUMINATED SIGN, RELOCATE</t>
  </si>
  <si>
    <t xml:space="preserve">SUBTOTAL SIGNALS </t>
  </si>
  <si>
    <t>LIGHTING</t>
  </si>
  <si>
    <t>0715  1 12</t>
  </si>
  <si>
    <t>LIGHTING CONDUCTORS, FURNISH AND INSTALL, INSULATED, NO. 8-6</t>
  </si>
  <si>
    <t>0715  1 60</t>
  </si>
  <si>
    <t>LIGHTING CONDUCTORS, REMOVE AND DISPOSE, CONTRACTOR OWNS</t>
  </si>
  <si>
    <t>0715  4 60</t>
  </si>
  <si>
    <t>LIGHT POLE COMPLETE, RELOCATE</t>
  </si>
  <si>
    <t>0715  500 1</t>
  </si>
  <si>
    <t>POLE CABLE DISTRIBUTION SYSTEM, CONVENTIONAL</t>
  </si>
  <si>
    <t xml:space="preserve">SUBTOTAL LIGHTING </t>
  </si>
  <si>
    <t>SIGNING &amp; PAVEMENT MARKINGS</t>
  </si>
  <si>
    <t>0700  1 11</t>
  </si>
  <si>
    <t>SINGLE POST SIGN, F&amp;I GROUND MOUNT, UP TO 12 SF</t>
  </si>
  <si>
    <t>0700  1 50</t>
  </si>
  <si>
    <t>SINGLE POST SIGN, RELOCATE</t>
  </si>
  <si>
    <t>0700  1 60</t>
  </si>
  <si>
    <t>SINGLE POST SIGN, REMOVE</t>
  </si>
  <si>
    <t>0706  1 3</t>
  </si>
  <si>
    <t>RAISED PAVEMENT MARKER, TYPE B</t>
  </si>
  <si>
    <t>0710  90</t>
  </si>
  <si>
    <t>PAINTED PAVEMENT MARKINGS, FINAL SURFACE</t>
  </si>
  <si>
    <t>0711 11123</t>
  </si>
  <si>
    <t>THERMOPLASTIC, STANDARD, WHITE, SOLID, 12" FOR CROSSWALK AND ROUNDABOUT</t>
  </si>
  <si>
    <t>0711 11125</t>
  </si>
  <si>
    <t>THERMOPLASTIC, STANDARD, WHITE, SOLID, 24" FOR STOP LINE</t>
  </si>
  <si>
    <t>0711 11141</t>
  </si>
  <si>
    <t>THERMOPLASTIC, STANDARD, WHITE, 2-4 DOTTED GUIDELINE/ 6-10 GAP EXTENSION, 6"</t>
  </si>
  <si>
    <t>GM</t>
  </si>
  <si>
    <t>0711 11160</t>
  </si>
  <si>
    <t>THERMOPLASTIC, STANDARD, WHITE, MESSAGE OR SYMBOL</t>
  </si>
  <si>
    <t>0711 11170</t>
  </si>
  <si>
    <t>THERMOPLASTIC, STANDARD, WHITE, ARROW</t>
  </si>
  <si>
    <t>0711 11224</t>
  </si>
  <si>
    <t>THERMOPLASTIC, STANDARD, YELLOW, SOLID, 18" FOR DIAGONAL OR CHEVRON</t>
  </si>
  <si>
    <t>0711 16101</t>
  </si>
  <si>
    <t>THERMOPLASTIC, STANDARD-OTHER SURFACES, WHITE, SOLID, 6"</t>
  </si>
  <si>
    <t>0711 16201</t>
  </si>
  <si>
    <t>THERMOPLASTIC, STANDARD-OTHER SURFACES, YELLOW, SOLID, 6"</t>
  </si>
  <si>
    <t>CORTEZ ROAD AT 43RD STREET WEST INTERSECTION IMPROVEMENTS</t>
  </si>
  <si>
    <t>BID 'A' BASED ON COMPLETION TIME OF 275 CALENDAR DAYS</t>
  </si>
  <si>
    <t>Bidder must provide prices for each line items for their bid to be considered responsive</t>
  </si>
  <si>
    <t>LINE NO.</t>
  </si>
  <si>
    <t>FDOT ITEM NO.</t>
  </si>
  <si>
    <t>SUPERPAVE ASPHALTIC CONC, TRAFFIC C, SP-12.5, SURFACE COURSE W/TACK COAT, 2"</t>
  </si>
  <si>
    <t>ASPHALT CONCRETE FRICTION COURSE,TRAFFIC C, FC-12.5, PG 76-22 W/TACK COAT, 1.5"</t>
  </si>
  <si>
    <t xml:space="preserve"> SUBTOTAL SIGNING &amp; PAVEMENT MARKINGS</t>
  </si>
  <si>
    <t>SUBTOTAL (PROJECT NO. 6076861) - Based on Completion Time of 275 Calendar Days</t>
  </si>
  <si>
    <t>CONTRACT CONTINGENCY WORK (USED ONLY WITH COUNTY APPROVAL) - 10%</t>
  </si>
  <si>
    <t>TOTAL (PROJECT NO. 6076861) with Contract Contingency - Based on Completion of 275 Calendar Days</t>
  </si>
  <si>
    <t>SUBTOTAL (PROJECT NO. 6076861) - Based on Completion Time of 245 Calendar Days</t>
  </si>
  <si>
    <t>TOTAL (PROJECT NO. 6076861) with Contract Contingency - Based on Completion of 245 Calendar Days</t>
  </si>
  <si>
    <t>BID 'B' BASED ON COMPLETION TIME OF 245 CALENDAR DAYS</t>
  </si>
  <si>
    <t>REVISED APPENDIX K BID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</si>
</sst>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#,##0.0_);[Red]\(#,##0.0\)"/>
  </numFmts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2" fillId="34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11" applyNumberFormat="0" applyFont="0" applyFill="0" applyAlignment="0" applyProtection="0"/>
    <xf numFmtId="44" fontId="5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Fill="1" applyBorder="1"/>
    <xf numFmtId="0" fontId="3" fillId="0" borderId="1" xfId="2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2" applyFon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/>
    <xf numFmtId="38" fontId="2" fillId="3" borderId="1" xfId="0" applyNumberFormat="1" applyFont="1" applyFill="1" applyBorder="1" applyAlignment="1">
      <alignment horizontal="right"/>
    </xf>
    <xf numFmtId="9" fontId="0" fillId="0" borderId="0" xfId="0" applyNumberFormat="1"/>
    <xf numFmtId="0" fontId="0" fillId="0" borderId="0" xfId="0" quotePrefix="1"/>
    <xf numFmtId="0" fontId="3" fillId="0" borderId="0" xfId="0" quotePrefix="1" applyFont="1"/>
    <xf numFmtId="167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/>
    </xf>
    <xf numFmtId="38" fontId="28" fillId="3" borderId="1" xfId="0" applyNumberFormat="1" applyFont="1" applyFill="1" applyBorder="1" applyAlignment="1">
      <alignment horizontal="right"/>
    </xf>
    <xf numFmtId="40" fontId="3" fillId="0" borderId="1" xfId="0" applyNumberFormat="1" applyFont="1" applyFill="1" applyBorder="1" applyAlignment="1">
      <alignment horizontal="right" vertical="center"/>
    </xf>
    <xf numFmtId="166" fontId="3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38" fontId="3" fillId="2" borderId="12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44" fontId="3" fillId="2" borderId="12" xfId="635" applyFont="1" applyFill="1" applyBorder="1"/>
    <xf numFmtId="44" fontId="3" fillId="2" borderId="26" xfId="0" applyNumberFormat="1" applyFont="1" applyFill="1" applyBorder="1"/>
    <xf numFmtId="164" fontId="2" fillId="0" borderId="27" xfId="0" applyNumberFormat="1" applyFon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40" fontId="1" fillId="2" borderId="33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44" fontId="4" fillId="2" borderId="13" xfId="635" applyFont="1" applyFill="1" applyBorder="1" applyAlignment="1">
      <alignment horizontal="right"/>
    </xf>
    <xf numFmtId="44" fontId="1" fillId="2" borderId="13" xfId="635" applyFont="1" applyFill="1" applyBorder="1" applyAlignment="1">
      <alignment horizontal="right"/>
    </xf>
    <xf numFmtId="44" fontId="3" fillId="3" borderId="28" xfId="635" quotePrefix="1" applyFont="1" applyFill="1" applyBorder="1" applyAlignment="1">
      <alignment horizontal="right"/>
    </xf>
    <xf numFmtId="44" fontId="4" fillId="2" borderId="31" xfId="635" applyFont="1" applyFill="1" applyBorder="1" applyAlignment="1">
      <alignment horizontal="right"/>
    </xf>
    <xf numFmtId="44" fontId="3" fillId="3" borderId="28" xfId="635" quotePrefix="1" applyFont="1" applyFill="1" applyBorder="1" applyAlignment="1">
      <alignment horizontal="right" vertical="center"/>
    </xf>
    <xf numFmtId="44" fontId="3" fillId="3" borderId="1" xfId="635" applyFont="1" applyFill="1" applyBorder="1" applyAlignment="1" applyProtection="1">
      <alignment horizontal="right"/>
      <protection locked="0"/>
    </xf>
    <xf numFmtId="44" fontId="28" fillId="3" borderId="1" xfId="635" applyFont="1" applyFill="1" applyBorder="1" applyAlignment="1" applyProtection="1">
      <alignment horizontal="right"/>
      <protection locked="0"/>
    </xf>
    <xf numFmtId="44" fontId="2" fillId="3" borderId="1" xfId="635" applyFont="1" applyFill="1" applyBorder="1" applyAlignment="1" applyProtection="1">
      <alignment horizontal="right"/>
      <protection locked="0"/>
    </xf>
    <xf numFmtId="44" fontId="3" fillId="0" borderId="1" xfId="635" quotePrefix="1" applyFont="1" applyFill="1" applyBorder="1" applyAlignment="1" applyProtection="1">
      <alignment horizontal="right"/>
      <protection locked="0"/>
    </xf>
    <xf numFmtId="44" fontId="3" fillId="3" borderId="1" xfId="635" quotePrefix="1" applyFont="1" applyFill="1" applyBorder="1" applyAlignment="1" applyProtection="1">
      <alignment horizontal="right" vertical="center"/>
      <protection locked="0"/>
    </xf>
    <xf numFmtId="44" fontId="3" fillId="3" borderId="1" xfId="635" quotePrefix="1" applyFont="1" applyFill="1" applyBorder="1" applyAlignment="1" applyProtection="1">
      <alignment horizontal="right"/>
      <protection locked="0"/>
    </xf>
    <xf numFmtId="44" fontId="3" fillId="0" borderId="1" xfId="635" applyFont="1" applyBorder="1" applyAlignment="1" applyProtection="1">
      <alignment horizontal="right" vertical="center"/>
      <protection locked="0"/>
    </xf>
    <xf numFmtId="0" fontId="4" fillId="2" borderId="29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right"/>
    </xf>
    <xf numFmtId="0" fontId="4" fillId="35" borderId="22" xfId="0" applyFont="1" applyFill="1" applyBorder="1" applyAlignment="1">
      <alignment horizontal="center"/>
    </xf>
    <xf numFmtId="0" fontId="4" fillId="35" borderId="23" xfId="0" applyFont="1" applyFill="1" applyBorder="1" applyAlignment="1">
      <alignment horizontal="center"/>
    </xf>
    <xf numFmtId="0" fontId="4" fillId="35" borderId="2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5" borderId="36" xfId="0" applyFont="1" applyFill="1" applyBorder="1" applyAlignment="1">
      <alignment horizontal="center"/>
    </xf>
    <xf numFmtId="0" fontId="1" fillId="35" borderId="35" xfId="0" applyFont="1" applyFill="1" applyBorder="1" applyAlignment="1">
      <alignment horizontal="center"/>
    </xf>
    <xf numFmtId="0" fontId="1" fillId="35" borderId="37" xfId="0" applyFont="1" applyFill="1" applyBorder="1" applyAlignment="1">
      <alignment horizontal="center"/>
    </xf>
    <xf numFmtId="164" fontId="2" fillId="35" borderId="36" xfId="0" applyNumberFormat="1" applyFont="1" applyFill="1" applyBorder="1" applyAlignment="1">
      <alignment horizontal="center"/>
    </xf>
    <xf numFmtId="164" fontId="2" fillId="35" borderId="35" xfId="0" applyNumberFormat="1" applyFont="1" applyFill="1" applyBorder="1" applyAlignment="1">
      <alignment horizontal="center"/>
    </xf>
    <xf numFmtId="164" fontId="2" fillId="35" borderId="37" xfId="0" applyNumberFormat="1" applyFont="1" applyFill="1" applyBorder="1" applyAlignment="1">
      <alignment horizontal="center"/>
    </xf>
    <xf numFmtId="0" fontId="4" fillId="2" borderId="32" xfId="0" applyFont="1" applyFill="1" applyBorder="1" applyAlignment="1">
      <alignment horizontal="right"/>
    </xf>
    <xf numFmtId="0" fontId="4" fillId="2" borderId="3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right"/>
    </xf>
    <xf numFmtId="0" fontId="1" fillId="2" borderId="32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right"/>
    </xf>
    <xf numFmtId="0" fontId="1" fillId="2" borderId="34" xfId="0" applyFont="1" applyFill="1" applyBorder="1" applyAlignment="1">
      <alignment horizontal="right"/>
    </xf>
    <xf numFmtId="0" fontId="1" fillId="2" borderId="33" xfId="0" applyFont="1" applyFill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8" fillId="0" borderId="1" xfId="0" applyFont="1" applyBorder="1" applyAlignment="1">
      <alignment horizontal="left"/>
    </xf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te 2" xfId="16" xr:uid="{00000000-0005-0000-0000-000075020000}"/>
    <cellStyle name="Output 2" xfId="11" xr:uid="{00000000-0005-0000-0000-000076020000}"/>
    <cellStyle name="Percent 2" xfId="44" xr:uid="{00000000-0005-0000-0000-000078020000}"/>
    <cellStyle name="Title" xfId="1" builtinId="15" customBuiltin="1"/>
    <cellStyle name="Total 2" xfId="634" xr:uid="{00000000-0005-0000-0000-00007A020000}"/>
    <cellStyle name="Total 3" xfId="18" xr:uid="{00000000-0005-0000-0000-00007B020000}"/>
    <cellStyle name="Warning Text 2" xfId="15" xr:uid="{00000000-0005-0000-0000-00007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3191-7E69-456E-B831-414BB34E35A8}">
  <sheetPr>
    <pageSetUpPr fitToPage="1"/>
  </sheetPr>
  <dimension ref="A1:J85"/>
  <sheetViews>
    <sheetView tabSelected="1" view="pageLayout" zoomScale="110" zoomScaleNormal="125" zoomScalePageLayoutView="110" workbookViewId="0">
      <selection activeCell="G8" sqref="G8"/>
    </sheetView>
  </sheetViews>
  <sheetFormatPr defaultRowHeight="15" x14ac:dyDescent="0.25"/>
  <cols>
    <col min="2" max="2" width="13.5703125" customWidth="1"/>
    <col min="3" max="3" width="9.140625" customWidth="1"/>
    <col min="4" max="4" width="62.42578125" customWidth="1"/>
    <col min="5" max="5" width="13" customWidth="1"/>
    <col min="6" max="6" width="14" customWidth="1"/>
    <col min="7" max="7" width="16.5703125" customWidth="1"/>
    <col min="8" max="8" width="13.5703125" bestFit="1" customWidth="1"/>
    <col min="10" max="10" width="15.140625" customWidth="1"/>
    <col min="11" max="11" width="14" customWidth="1"/>
  </cols>
  <sheetData>
    <row r="1" spans="1:10" x14ac:dyDescent="0.25">
      <c r="A1" s="62" t="s">
        <v>157</v>
      </c>
      <c r="B1" s="63"/>
      <c r="C1" s="63"/>
      <c r="D1" s="63"/>
      <c r="E1" s="63"/>
      <c r="F1" s="63"/>
      <c r="G1" s="63"/>
      <c r="H1" s="64"/>
    </row>
    <row r="2" spans="1:10" x14ac:dyDescent="0.25">
      <c r="A2" s="65" t="s">
        <v>143</v>
      </c>
      <c r="B2" s="66"/>
      <c r="C2" s="66"/>
      <c r="D2" s="66"/>
      <c r="E2" s="66"/>
      <c r="F2" s="66"/>
      <c r="G2" s="66"/>
      <c r="H2" s="67"/>
    </row>
    <row r="3" spans="1:10" x14ac:dyDescent="0.25">
      <c r="A3" s="65" t="s">
        <v>144</v>
      </c>
      <c r="B3" s="66"/>
      <c r="C3" s="66"/>
      <c r="D3" s="66"/>
      <c r="E3" s="66"/>
      <c r="F3" s="66"/>
      <c r="G3" s="66"/>
      <c r="H3" s="67"/>
    </row>
    <row r="4" spans="1:10" ht="15.75" thickBot="1" x14ac:dyDescent="0.3">
      <c r="A4" s="68" t="s">
        <v>145</v>
      </c>
      <c r="B4" s="69"/>
      <c r="C4" s="69"/>
      <c r="D4" s="69"/>
      <c r="E4" s="69"/>
      <c r="F4" s="69"/>
      <c r="G4" s="69"/>
      <c r="H4" s="70"/>
    </row>
    <row r="5" spans="1:10" s="28" customFormat="1" ht="15.75" thickBot="1" x14ac:dyDescent="0.3">
      <c r="A5" s="36" t="s">
        <v>146</v>
      </c>
      <c r="B5" s="37" t="s">
        <v>147</v>
      </c>
      <c r="C5" s="83" t="s">
        <v>0</v>
      </c>
      <c r="D5" s="83"/>
      <c r="E5" s="38" t="s">
        <v>1</v>
      </c>
      <c r="F5" s="37" t="s">
        <v>2</v>
      </c>
      <c r="G5" s="37" t="s">
        <v>3</v>
      </c>
      <c r="H5" s="39" t="s">
        <v>4</v>
      </c>
    </row>
    <row r="6" spans="1:10" ht="15.75" thickBot="1" x14ac:dyDescent="0.3">
      <c r="A6" s="71"/>
      <c r="B6" s="72"/>
      <c r="C6" s="72"/>
      <c r="D6" s="72"/>
      <c r="E6" s="72"/>
      <c r="F6" s="72"/>
      <c r="G6" s="72"/>
      <c r="H6" s="73"/>
    </row>
    <row r="7" spans="1:10" x14ac:dyDescent="0.25">
      <c r="A7" s="29"/>
      <c r="B7" s="30"/>
      <c r="C7" s="58" t="s">
        <v>5</v>
      </c>
      <c r="D7" s="58"/>
      <c r="E7" s="31"/>
      <c r="F7" s="32"/>
      <c r="G7" s="33"/>
      <c r="H7" s="34"/>
    </row>
    <row r="8" spans="1:10" x14ac:dyDescent="0.25">
      <c r="A8" s="35">
        <v>1</v>
      </c>
      <c r="B8" s="13" t="s">
        <v>6</v>
      </c>
      <c r="C8" s="14" t="s">
        <v>7</v>
      </c>
      <c r="D8" s="15"/>
      <c r="E8" s="16">
        <v>1</v>
      </c>
      <c r="F8" s="7" t="s">
        <v>8</v>
      </c>
      <c r="G8" s="45">
        <v>0</v>
      </c>
      <c r="H8" s="42">
        <f>SUM(E8*G8)</f>
        <v>0</v>
      </c>
      <c r="I8" s="17"/>
      <c r="J8" s="17"/>
    </row>
    <row r="9" spans="1:10" x14ac:dyDescent="0.25">
      <c r="A9" s="35">
        <f>A8+1</f>
        <v>2</v>
      </c>
      <c r="B9" s="13" t="s">
        <v>9</v>
      </c>
      <c r="C9" s="14" t="s">
        <v>10</v>
      </c>
      <c r="D9" s="15"/>
      <c r="E9" s="16">
        <v>1</v>
      </c>
      <c r="F9" s="7" t="s">
        <v>8</v>
      </c>
      <c r="G9" s="45">
        <v>0</v>
      </c>
      <c r="H9" s="42">
        <f>SUM(E9*G9)</f>
        <v>0</v>
      </c>
      <c r="I9" s="17"/>
      <c r="J9" s="17"/>
    </row>
    <row r="10" spans="1:10" ht="15.75" thickBot="1" x14ac:dyDescent="0.3">
      <c r="A10" s="52" t="s">
        <v>11</v>
      </c>
      <c r="B10" s="53"/>
      <c r="C10" s="53"/>
      <c r="D10" s="53"/>
      <c r="E10" s="53"/>
      <c r="F10" s="53"/>
      <c r="G10" s="53"/>
      <c r="H10" s="43">
        <f>SUM(H8:H9)</f>
        <v>0</v>
      </c>
    </row>
    <row r="11" spans="1:10" ht="15.75" thickBot="1" x14ac:dyDescent="0.3">
      <c r="A11" s="54"/>
      <c r="B11" s="55"/>
      <c r="C11" s="55"/>
      <c r="D11" s="55"/>
      <c r="E11" s="55"/>
      <c r="F11" s="55"/>
      <c r="G11" s="55"/>
      <c r="H11" s="56"/>
    </row>
    <row r="12" spans="1:10" x14ac:dyDescent="0.25">
      <c r="A12" s="29"/>
      <c r="B12" s="30"/>
      <c r="C12" s="58" t="s">
        <v>12</v>
      </c>
      <c r="D12" s="58"/>
      <c r="E12" s="31"/>
      <c r="F12" s="32"/>
      <c r="G12" s="33"/>
      <c r="H12" s="34"/>
    </row>
    <row r="13" spans="1:10" x14ac:dyDescent="0.25">
      <c r="A13" s="35">
        <v>3</v>
      </c>
      <c r="B13" s="9" t="s">
        <v>13</v>
      </c>
      <c r="C13" s="61" t="s">
        <v>14</v>
      </c>
      <c r="D13" s="61"/>
      <c r="E13" s="26">
        <v>7770</v>
      </c>
      <c r="F13" s="7" t="s">
        <v>15</v>
      </c>
      <c r="G13" s="45">
        <v>0</v>
      </c>
      <c r="H13" s="42">
        <f t="shared" ref="H13:H25" si="0">SUM(E13*G13)</f>
        <v>0</v>
      </c>
    </row>
    <row r="14" spans="1:10" x14ac:dyDescent="0.25">
      <c r="A14" s="35">
        <f>SUM(A13+1)</f>
        <v>4</v>
      </c>
      <c r="B14" s="9" t="s">
        <v>16</v>
      </c>
      <c r="C14" s="61" t="s">
        <v>17</v>
      </c>
      <c r="D14" s="61"/>
      <c r="E14" s="26">
        <v>696</v>
      </c>
      <c r="F14" s="7" t="s">
        <v>18</v>
      </c>
      <c r="G14" s="45">
        <v>0</v>
      </c>
      <c r="H14" s="42">
        <f t="shared" si="0"/>
        <v>0</v>
      </c>
    </row>
    <row r="15" spans="1:10" x14ac:dyDescent="0.25">
      <c r="A15" s="35">
        <f t="shared" ref="A15:A27" si="1">SUM(A14+1)</f>
        <v>5</v>
      </c>
      <c r="B15" s="9" t="s">
        <v>19</v>
      </c>
      <c r="C15" s="61" t="s">
        <v>20</v>
      </c>
      <c r="D15" s="61"/>
      <c r="E15" s="26">
        <v>2000</v>
      </c>
      <c r="F15" s="7" t="s">
        <v>15</v>
      </c>
      <c r="G15" s="45">
        <v>0</v>
      </c>
      <c r="H15" s="42">
        <f t="shared" si="0"/>
        <v>0</v>
      </c>
    </row>
    <row r="16" spans="1:10" x14ac:dyDescent="0.25">
      <c r="A16" s="35">
        <f t="shared" si="1"/>
        <v>6</v>
      </c>
      <c r="B16" s="9" t="s">
        <v>21</v>
      </c>
      <c r="C16" s="61" t="s">
        <v>22</v>
      </c>
      <c r="D16" s="61"/>
      <c r="E16" s="26">
        <v>22500</v>
      </c>
      <c r="F16" s="7" t="s">
        <v>23</v>
      </c>
      <c r="G16" s="45">
        <v>0</v>
      </c>
      <c r="H16" s="42">
        <f t="shared" si="0"/>
        <v>0</v>
      </c>
    </row>
    <row r="17" spans="1:9" x14ac:dyDescent="0.25">
      <c r="A17" s="35">
        <f t="shared" si="1"/>
        <v>7</v>
      </c>
      <c r="B17" s="9" t="s">
        <v>24</v>
      </c>
      <c r="C17" s="61" t="s">
        <v>25</v>
      </c>
      <c r="D17" s="61"/>
      <c r="E17" s="26">
        <v>628</v>
      </c>
      <c r="F17" s="7" t="s">
        <v>15</v>
      </c>
      <c r="G17" s="45">
        <v>0</v>
      </c>
      <c r="H17" s="42">
        <f t="shared" si="0"/>
        <v>0</v>
      </c>
    </row>
    <row r="18" spans="1:9" x14ac:dyDescent="0.25">
      <c r="A18" s="35">
        <f t="shared" si="1"/>
        <v>8</v>
      </c>
      <c r="B18" s="24" t="s">
        <v>26</v>
      </c>
      <c r="C18" s="84" t="s">
        <v>27</v>
      </c>
      <c r="D18" s="84"/>
      <c r="E18" s="25">
        <v>1270</v>
      </c>
      <c r="F18" s="23" t="s">
        <v>18</v>
      </c>
      <c r="G18" s="46">
        <v>0</v>
      </c>
      <c r="H18" s="42">
        <f t="shared" si="0"/>
        <v>0</v>
      </c>
    </row>
    <row r="19" spans="1:9" x14ac:dyDescent="0.25">
      <c r="A19" s="35">
        <f t="shared" si="1"/>
        <v>9</v>
      </c>
      <c r="B19" s="24" t="s">
        <v>28</v>
      </c>
      <c r="C19" s="84" t="s">
        <v>29</v>
      </c>
      <c r="D19" s="84"/>
      <c r="E19" s="16">
        <v>3</v>
      </c>
      <c r="F19" s="7" t="s">
        <v>30</v>
      </c>
      <c r="G19" s="47">
        <v>0</v>
      </c>
      <c r="H19" s="42">
        <f t="shared" si="0"/>
        <v>0</v>
      </c>
      <c r="I19" s="19"/>
    </row>
    <row r="20" spans="1:9" x14ac:dyDescent="0.25">
      <c r="A20" s="35">
        <f t="shared" si="1"/>
        <v>10</v>
      </c>
      <c r="B20" s="24" t="s">
        <v>31</v>
      </c>
      <c r="C20" s="84" t="s">
        <v>32</v>
      </c>
      <c r="D20" s="84"/>
      <c r="E20" s="20">
        <v>1</v>
      </c>
      <c r="F20" s="7" t="s">
        <v>33</v>
      </c>
      <c r="G20" s="47">
        <v>0</v>
      </c>
      <c r="H20" s="42">
        <f t="shared" si="0"/>
        <v>0</v>
      </c>
      <c r="I20" s="18"/>
    </row>
    <row r="21" spans="1:9" x14ac:dyDescent="0.25">
      <c r="A21" s="35">
        <f t="shared" si="1"/>
        <v>11</v>
      </c>
      <c r="B21" s="13" t="s">
        <v>34</v>
      </c>
      <c r="C21" s="84" t="s">
        <v>35</v>
      </c>
      <c r="D21" s="84"/>
      <c r="E21" s="16">
        <v>487</v>
      </c>
      <c r="F21" s="7" t="s">
        <v>36</v>
      </c>
      <c r="G21" s="47">
        <v>0</v>
      </c>
      <c r="H21" s="42">
        <f t="shared" si="0"/>
        <v>0</v>
      </c>
    </row>
    <row r="22" spans="1:9" x14ac:dyDescent="0.25">
      <c r="A22" s="35">
        <f t="shared" si="1"/>
        <v>12</v>
      </c>
      <c r="B22" s="13" t="s">
        <v>37</v>
      </c>
      <c r="C22" s="84" t="s">
        <v>38</v>
      </c>
      <c r="D22" s="84"/>
      <c r="E22" s="16">
        <v>20</v>
      </c>
      <c r="F22" s="7" t="s">
        <v>36</v>
      </c>
      <c r="G22" s="47">
        <v>0</v>
      </c>
      <c r="H22" s="42">
        <f t="shared" si="0"/>
        <v>0</v>
      </c>
    </row>
    <row r="23" spans="1:9" x14ac:dyDescent="0.25">
      <c r="A23" s="35">
        <f t="shared" si="1"/>
        <v>13</v>
      </c>
      <c r="B23" s="21" t="s">
        <v>39</v>
      </c>
      <c r="C23" s="84" t="s">
        <v>40</v>
      </c>
      <c r="D23" s="84"/>
      <c r="E23" s="16">
        <v>13</v>
      </c>
      <c r="F23" s="7" t="s">
        <v>36</v>
      </c>
      <c r="G23" s="47">
        <v>0</v>
      </c>
      <c r="H23" s="42">
        <f t="shared" si="0"/>
        <v>0</v>
      </c>
    </row>
    <row r="24" spans="1:9" x14ac:dyDescent="0.25">
      <c r="A24" s="35">
        <f t="shared" si="1"/>
        <v>14</v>
      </c>
      <c r="B24" s="21" t="s">
        <v>41</v>
      </c>
      <c r="C24" s="59" t="s">
        <v>42</v>
      </c>
      <c r="D24" s="59"/>
      <c r="E24" s="16">
        <v>1380</v>
      </c>
      <c r="F24" s="22" t="s">
        <v>43</v>
      </c>
      <c r="G24" s="47">
        <v>0</v>
      </c>
      <c r="H24" s="42">
        <f t="shared" si="0"/>
        <v>0</v>
      </c>
    </row>
    <row r="25" spans="1:9" x14ac:dyDescent="0.25">
      <c r="A25" s="35">
        <f t="shared" si="1"/>
        <v>15</v>
      </c>
      <c r="B25" s="21" t="s">
        <v>44</v>
      </c>
      <c r="C25" s="59" t="s">
        <v>45</v>
      </c>
      <c r="D25" s="59"/>
      <c r="E25" s="16">
        <v>1046</v>
      </c>
      <c r="F25" s="22" t="s">
        <v>43</v>
      </c>
      <c r="G25" s="47">
        <v>0</v>
      </c>
      <c r="H25" s="42">
        <f t="shared" si="0"/>
        <v>0</v>
      </c>
    </row>
    <row r="26" spans="1:9" x14ac:dyDescent="0.25">
      <c r="A26" s="35">
        <f t="shared" si="1"/>
        <v>16</v>
      </c>
      <c r="B26" s="21" t="s">
        <v>46</v>
      </c>
      <c r="C26" s="59" t="s">
        <v>47</v>
      </c>
      <c r="D26" s="59"/>
      <c r="E26" s="16">
        <v>2250</v>
      </c>
      <c r="F26" s="22" t="s">
        <v>43</v>
      </c>
      <c r="G26" s="47">
        <v>0</v>
      </c>
      <c r="H26" s="42">
        <f t="shared" ref="H26:H37" si="2">SUM(E26*G26)</f>
        <v>0</v>
      </c>
    </row>
    <row r="27" spans="1:9" x14ac:dyDescent="0.25">
      <c r="A27" s="35">
        <f t="shared" si="1"/>
        <v>17</v>
      </c>
      <c r="B27" s="21" t="s">
        <v>48</v>
      </c>
      <c r="C27" s="60" t="s">
        <v>148</v>
      </c>
      <c r="D27" s="60"/>
      <c r="E27" s="16">
        <v>113</v>
      </c>
      <c r="F27" s="22" t="s">
        <v>49</v>
      </c>
      <c r="G27" s="47">
        <v>0</v>
      </c>
      <c r="H27" s="42">
        <f t="shared" si="2"/>
        <v>0</v>
      </c>
    </row>
    <row r="28" spans="1:9" x14ac:dyDescent="0.25">
      <c r="A28" s="35">
        <v>18</v>
      </c>
      <c r="B28" s="21" t="s">
        <v>50</v>
      </c>
      <c r="C28" s="60" t="s">
        <v>149</v>
      </c>
      <c r="D28" s="60"/>
      <c r="E28" s="16">
        <v>279</v>
      </c>
      <c r="F28" s="22" t="s">
        <v>49</v>
      </c>
      <c r="G28" s="47">
        <v>0</v>
      </c>
      <c r="H28" s="42">
        <f t="shared" si="2"/>
        <v>0</v>
      </c>
    </row>
    <row r="29" spans="1:9" x14ac:dyDescent="0.25">
      <c r="A29" s="35">
        <v>19</v>
      </c>
      <c r="B29" s="21" t="s">
        <v>51</v>
      </c>
      <c r="C29" s="59" t="s">
        <v>52</v>
      </c>
      <c r="D29" s="59"/>
      <c r="E29" s="16">
        <v>1</v>
      </c>
      <c r="F29" s="22" t="s">
        <v>30</v>
      </c>
      <c r="G29" s="47">
        <v>0</v>
      </c>
      <c r="H29" s="42">
        <f t="shared" si="2"/>
        <v>0</v>
      </c>
    </row>
    <row r="30" spans="1:9" x14ac:dyDescent="0.25">
      <c r="A30" s="35">
        <v>20</v>
      </c>
      <c r="B30" s="21" t="s">
        <v>53</v>
      </c>
      <c r="C30" s="59" t="s">
        <v>54</v>
      </c>
      <c r="D30" s="59"/>
      <c r="E30" s="16">
        <v>79</v>
      </c>
      <c r="F30" s="22" t="s">
        <v>18</v>
      </c>
      <c r="G30" s="47">
        <v>0</v>
      </c>
      <c r="H30" s="42">
        <f t="shared" si="2"/>
        <v>0</v>
      </c>
    </row>
    <row r="31" spans="1:9" x14ac:dyDescent="0.25">
      <c r="A31" s="35">
        <v>21</v>
      </c>
      <c r="B31" s="21" t="s">
        <v>55</v>
      </c>
      <c r="C31" s="59" t="s">
        <v>56</v>
      </c>
      <c r="D31" s="59"/>
      <c r="E31" s="16">
        <v>164</v>
      </c>
      <c r="F31" s="22" t="s">
        <v>18</v>
      </c>
      <c r="G31" s="47">
        <v>0</v>
      </c>
      <c r="H31" s="42">
        <f t="shared" si="2"/>
        <v>0</v>
      </c>
    </row>
    <row r="32" spans="1:9" x14ac:dyDescent="0.25">
      <c r="A32" s="35">
        <v>22</v>
      </c>
      <c r="B32" s="13" t="s">
        <v>57</v>
      </c>
      <c r="C32" s="86" t="s">
        <v>58</v>
      </c>
      <c r="D32" s="86"/>
      <c r="E32" s="16">
        <v>296</v>
      </c>
      <c r="F32" s="22" t="s">
        <v>43</v>
      </c>
      <c r="G32" s="47">
        <v>0</v>
      </c>
      <c r="H32" s="42">
        <f t="shared" si="2"/>
        <v>0</v>
      </c>
      <c r="I32" s="18"/>
    </row>
    <row r="33" spans="1:9" x14ac:dyDescent="0.25">
      <c r="A33" s="35">
        <v>23</v>
      </c>
      <c r="B33" s="13" t="s">
        <v>59</v>
      </c>
      <c r="C33" s="86" t="s">
        <v>60</v>
      </c>
      <c r="D33" s="86"/>
      <c r="E33" s="16">
        <v>70</v>
      </c>
      <c r="F33" s="22" t="s">
        <v>61</v>
      </c>
      <c r="G33" s="47">
        <v>0</v>
      </c>
      <c r="H33" s="42">
        <f t="shared" si="2"/>
        <v>0</v>
      </c>
      <c r="I33" s="18"/>
    </row>
    <row r="34" spans="1:9" x14ac:dyDescent="0.25">
      <c r="A34" s="35">
        <v>24</v>
      </c>
      <c r="B34" s="21" t="s">
        <v>62</v>
      </c>
      <c r="C34" s="85" t="s">
        <v>63</v>
      </c>
      <c r="D34" s="85"/>
      <c r="E34" s="16">
        <v>1075</v>
      </c>
      <c r="F34" s="7" t="s">
        <v>43</v>
      </c>
      <c r="G34" s="47">
        <v>0</v>
      </c>
      <c r="H34" s="42">
        <f t="shared" si="2"/>
        <v>0</v>
      </c>
    </row>
    <row r="35" spans="1:9" x14ac:dyDescent="0.25">
      <c r="A35" s="35">
        <v>25</v>
      </c>
      <c r="B35" s="9" t="s">
        <v>64</v>
      </c>
      <c r="C35" s="85" t="s">
        <v>65</v>
      </c>
      <c r="D35" s="85"/>
      <c r="E35" s="26">
        <v>1260</v>
      </c>
      <c r="F35" s="7" t="s">
        <v>18</v>
      </c>
      <c r="G35" s="48">
        <v>0</v>
      </c>
      <c r="H35" s="42">
        <f t="shared" si="2"/>
        <v>0</v>
      </c>
    </row>
    <row r="36" spans="1:9" x14ac:dyDescent="0.25">
      <c r="A36" s="35">
        <v>26</v>
      </c>
      <c r="B36" s="9" t="s">
        <v>66</v>
      </c>
      <c r="C36" s="85" t="s">
        <v>67</v>
      </c>
      <c r="D36" s="85"/>
      <c r="E36" s="26">
        <v>19</v>
      </c>
      <c r="F36" s="7" t="s">
        <v>18</v>
      </c>
      <c r="G36" s="48">
        <v>0</v>
      </c>
      <c r="H36" s="42">
        <f t="shared" si="2"/>
        <v>0</v>
      </c>
    </row>
    <row r="37" spans="1:9" x14ac:dyDescent="0.25">
      <c r="A37" s="35">
        <v>27</v>
      </c>
      <c r="B37" s="9" t="s">
        <v>68</v>
      </c>
      <c r="C37" s="85" t="s">
        <v>69</v>
      </c>
      <c r="D37" s="85"/>
      <c r="E37" s="26">
        <v>1260</v>
      </c>
      <c r="F37" s="7" t="s">
        <v>18</v>
      </c>
      <c r="G37" s="48">
        <v>0</v>
      </c>
      <c r="H37" s="42">
        <f t="shared" si="2"/>
        <v>0</v>
      </c>
    </row>
    <row r="38" spans="1:9" ht="15.75" thickBot="1" x14ac:dyDescent="0.3">
      <c r="A38" s="52" t="s">
        <v>70</v>
      </c>
      <c r="B38" s="53"/>
      <c r="C38" s="53"/>
      <c r="D38" s="53"/>
      <c r="E38" s="53"/>
      <c r="F38" s="53"/>
      <c r="G38" s="53"/>
      <c r="H38" s="43">
        <f>SUM(H13:H37)</f>
        <v>0</v>
      </c>
    </row>
    <row r="39" spans="1:9" ht="15.75" thickBot="1" x14ac:dyDescent="0.3">
      <c r="A39" s="54"/>
      <c r="B39" s="55"/>
      <c r="C39" s="55"/>
      <c r="D39" s="55"/>
      <c r="E39" s="55"/>
      <c r="F39" s="55"/>
      <c r="G39" s="55"/>
      <c r="H39" s="56"/>
    </row>
    <row r="40" spans="1:9" x14ac:dyDescent="0.25">
      <c r="A40" s="29"/>
      <c r="B40" s="30"/>
      <c r="C40" s="58" t="s">
        <v>71</v>
      </c>
      <c r="D40" s="58"/>
      <c r="E40" s="31"/>
      <c r="F40" s="32"/>
      <c r="G40" s="33"/>
      <c r="H40" s="34"/>
    </row>
    <row r="41" spans="1:9" x14ac:dyDescent="0.25">
      <c r="A41" s="35">
        <v>28</v>
      </c>
      <c r="B41" s="12" t="s">
        <v>72</v>
      </c>
      <c r="C41" s="57" t="s">
        <v>73</v>
      </c>
      <c r="D41" s="57"/>
      <c r="E41" s="26">
        <v>60</v>
      </c>
      <c r="F41" s="4" t="s">
        <v>18</v>
      </c>
      <c r="G41" s="49">
        <v>0</v>
      </c>
      <c r="H41" s="44">
        <f t="shared" ref="H41:H55" si="3">SUM(E41*G41)</f>
        <v>0</v>
      </c>
    </row>
    <row r="42" spans="1:9" x14ac:dyDescent="0.25">
      <c r="A42" s="35">
        <v>29</v>
      </c>
      <c r="B42" s="12" t="s">
        <v>74</v>
      </c>
      <c r="C42" s="57" t="s">
        <v>75</v>
      </c>
      <c r="D42" s="57"/>
      <c r="E42" s="26">
        <v>1</v>
      </c>
      <c r="F42" s="4" t="s">
        <v>76</v>
      </c>
      <c r="G42" s="49">
        <v>0</v>
      </c>
      <c r="H42" s="44">
        <f t="shared" si="3"/>
        <v>0</v>
      </c>
    </row>
    <row r="43" spans="1:9" x14ac:dyDescent="0.25">
      <c r="A43" s="35">
        <f t="shared" ref="A43:A55" si="4">SUM(A42+1)</f>
        <v>30</v>
      </c>
      <c r="B43" s="2" t="s">
        <v>77</v>
      </c>
      <c r="C43" s="57" t="s">
        <v>78</v>
      </c>
      <c r="D43" s="57"/>
      <c r="E43" s="26">
        <v>1</v>
      </c>
      <c r="F43" s="5" t="s">
        <v>30</v>
      </c>
      <c r="G43" s="49">
        <v>0</v>
      </c>
      <c r="H43" s="44">
        <f t="shared" si="3"/>
        <v>0</v>
      </c>
    </row>
    <row r="44" spans="1:9" x14ac:dyDescent="0.25">
      <c r="A44" s="35">
        <f t="shared" si="4"/>
        <v>31</v>
      </c>
      <c r="B44" s="11" t="s">
        <v>79</v>
      </c>
      <c r="C44" s="57" t="s">
        <v>80</v>
      </c>
      <c r="D44" s="57"/>
      <c r="E44" s="26">
        <v>2</v>
      </c>
      <c r="F44" s="5" t="s">
        <v>30</v>
      </c>
      <c r="G44" s="49">
        <v>0</v>
      </c>
      <c r="H44" s="44">
        <f t="shared" si="3"/>
        <v>0</v>
      </c>
    </row>
    <row r="45" spans="1:9" x14ac:dyDescent="0.25">
      <c r="A45" s="35">
        <f t="shared" si="4"/>
        <v>32</v>
      </c>
      <c r="B45" s="11" t="s">
        <v>81</v>
      </c>
      <c r="C45" s="57" t="s">
        <v>82</v>
      </c>
      <c r="D45" s="57"/>
      <c r="E45" s="26">
        <v>4</v>
      </c>
      <c r="F45" s="6" t="s">
        <v>83</v>
      </c>
      <c r="G45" s="49">
        <v>0</v>
      </c>
      <c r="H45" s="44">
        <f>SUM(E45*G45)</f>
        <v>0</v>
      </c>
    </row>
    <row r="46" spans="1:9" x14ac:dyDescent="0.25">
      <c r="A46" s="35">
        <f t="shared" si="4"/>
        <v>33</v>
      </c>
      <c r="B46" s="11" t="s">
        <v>84</v>
      </c>
      <c r="C46" s="57" t="s">
        <v>85</v>
      </c>
      <c r="D46" s="57"/>
      <c r="E46" s="26">
        <v>4</v>
      </c>
      <c r="F46" s="6" t="s">
        <v>83</v>
      </c>
      <c r="G46" s="49">
        <v>0</v>
      </c>
      <c r="H46" s="44">
        <f t="shared" si="3"/>
        <v>0</v>
      </c>
    </row>
    <row r="47" spans="1:9" x14ac:dyDescent="0.25">
      <c r="A47" s="35">
        <f t="shared" si="4"/>
        <v>34</v>
      </c>
      <c r="B47" s="11" t="s">
        <v>86</v>
      </c>
      <c r="C47" s="57" t="s">
        <v>87</v>
      </c>
      <c r="D47" s="57"/>
      <c r="E47" s="26">
        <v>1</v>
      </c>
      <c r="F47" s="6" t="s">
        <v>83</v>
      </c>
      <c r="G47" s="49">
        <v>0</v>
      </c>
      <c r="H47" s="44">
        <f t="shared" si="3"/>
        <v>0</v>
      </c>
    </row>
    <row r="48" spans="1:9" x14ac:dyDescent="0.25">
      <c r="A48" s="35">
        <f t="shared" si="4"/>
        <v>35</v>
      </c>
      <c r="B48" s="11" t="s">
        <v>88</v>
      </c>
      <c r="C48" s="57" t="s">
        <v>89</v>
      </c>
      <c r="D48" s="57"/>
      <c r="E48" s="26">
        <v>6</v>
      </c>
      <c r="F48" s="6" t="s">
        <v>83</v>
      </c>
      <c r="G48" s="49">
        <v>0</v>
      </c>
      <c r="H48" s="44">
        <f t="shared" si="3"/>
        <v>0</v>
      </c>
    </row>
    <row r="49" spans="1:8" x14ac:dyDescent="0.25">
      <c r="A49" s="35">
        <f t="shared" si="4"/>
        <v>36</v>
      </c>
      <c r="B49" s="11" t="s">
        <v>90</v>
      </c>
      <c r="C49" s="57" t="s">
        <v>91</v>
      </c>
      <c r="D49" s="57"/>
      <c r="E49" s="26">
        <v>1</v>
      </c>
      <c r="F49" s="6" t="s">
        <v>30</v>
      </c>
      <c r="G49" s="49">
        <v>0</v>
      </c>
      <c r="H49" s="44">
        <f t="shared" si="3"/>
        <v>0</v>
      </c>
    </row>
    <row r="50" spans="1:8" x14ac:dyDescent="0.25">
      <c r="A50" s="35">
        <f t="shared" si="4"/>
        <v>37</v>
      </c>
      <c r="B50" s="11" t="s">
        <v>92</v>
      </c>
      <c r="C50" s="57" t="s">
        <v>93</v>
      </c>
      <c r="D50" s="57"/>
      <c r="E50" s="26">
        <v>2</v>
      </c>
      <c r="F50" s="6" t="s">
        <v>30</v>
      </c>
      <c r="G50" s="49">
        <v>0</v>
      </c>
      <c r="H50" s="44">
        <f t="shared" si="3"/>
        <v>0</v>
      </c>
    </row>
    <row r="51" spans="1:8" x14ac:dyDescent="0.25">
      <c r="A51" s="35">
        <f t="shared" si="4"/>
        <v>38</v>
      </c>
      <c r="B51" s="2" t="s">
        <v>94</v>
      </c>
      <c r="C51" s="57" t="s">
        <v>95</v>
      </c>
      <c r="D51" s="57"/>
      <c r="E51" s="26">
        <v>2</v>
      </c>
      <c r="F51" s="6" t="s">
        <v>30</v>
      </c>
      <c r="G51" s="49">
        <v>0</v>
      </c>
      <c r="H51" s="44">
        <f t="shared" si="3"/>
        <v>0</v>
      </c>
    </row>
    <row r="52" spans="1:8" x14ac:dyDescent="0.25">
      <c r="A52" s="35">
        <f t="shared" si="4"/>
        <v>39</v>
      </c>
      <c r="B52" s="2" t="s">
        <v>96</v>
      </c>
      <c r="C52" s="57" t="s">
        <v>97</v>
      </c>
      <c r="D52" s="57"/>
      <c r="E52" s="26">
        <v>1</v>
      </c>
      <c r="F52" s="6" t="s">
        <v>83</v>
      </c>
      <c r="G52" s="49">
        <v>0</v>
      </c>
      <c r="H52" s="44">
        <f t="shared" si="3"/>
        <v>0</v>
      </c>
    </row>
    <row r="53" spans="1:8" x14ac:dyDescent="0.25">
      <c r="A53" s="35">
        <f t="shared" si="4"/>
        <v>40</v>
      </c>
      <c r="B53" s="2" t="s">
        <v>98</v>
      </c>
      <c r="C53" s="57" t="s">
        <v>99</v>
      </c>
      <c r="D53" s="57"/>
      <c r="E53" s="26">
        <v>1</v>
      </c>
      <c r="F53" s="6" t="s">
        <v>30</v>
      </c>
      <c r="G53" s="49">
        <v>0</v>
      </c>
      <c r="H53" s="44">
        <f t="shared" si="3"/>
        <v>0</v>
      </c>
    </row>
    <row r="54" spans="1:8" x14ac:dyDescent="0.25">
      <c r="A54" s="35">
        <f t="shared" si="4"/>
        <v>41</v>
      </c>
      <c r="B54" s="2" t="s">
        <v>100</v>
      </c>
      <c r="C54" s="57" t="s">
        <v>101</v>
      </c>
      <c r="D54" s="57"/>
      <c r="E54" s="26">
        <v>2</v>
      </c>
      <c r="F54" s="4" t="s">
        <v>30</v>
      </c>
      <c r="G54" s="49">
        <v>0</v>
      </c>
      <c r="H54" s="44">
        <f t="shared" si="3"/>
        <v>0</v>
      </c>
    </row>
    <row r="55" spans="1:8" x14ac:dyDescent="0.25">
      <c r="A55" s="35">
        <f t="shared" si="4"/>
        <v>42</v>
      </c>
      <c r="B55" s="2" t="s">
        <v>102</v>
      </c>
      <c r="C55" s="57" t="s">
        <v>103</v>
      </c>
      <c r="D55" s="57"/>
      <c r="E55" s="26">
        <v>2</v>
      </c>
      <c r="F55" s="4" t="s">
        <v>30</v>
      </c>
      <c r="G55" s="49">
        <v>0</v>
      </c>
      <c r="H55" s="44">
        <f t="shared" si="3"/>
        <v>0</v>
      </c>
    </row>
    <row r="56" spans="1:8" ht="15.75" thickBot="1" x14ac:dyDescent="0.3">
      <c r="A56" s="52" t="s">
        <v>104</v>
      </c>
      <c r="B56" s="53"/>
      <c r="C56" s="53"/>
      <c r="D56" s="53"/>
      <c r="E56" s="53"/>
      <c r="F56" s="53"/>
      <c r="G56" s="53"/>
      <c r="H56" s="43">
        <f>SUM(H41:H55)</f>
        <v>0</v>
      </c>
    </row>
    <row r="57" spans="1:8" ht="15.75" thickBot="1" x14ac:dyDescent="0.3">
      <c r="A57" s="54"/>
      <c r="B57" s="55"/>
      <c r="C57" s="55"/>
      <c r="D57" s="55"/>
      <c r="E57" s="55"/>
      <c r="F57" s="55"/>
      <c r="G57" s="55"/>
      <c r="H57" s="56"/>
    </row>
    <row r="58" spans="1:8" x14ac:dyDescent="0.25">
      <c r="A58" s="29"/>
      <c r="B58" s="30"/>
      <c r="C58" s="58" t="s">
        <v>105</v>
      </c>
      <c r="D58" s="58"/>
      <c r="E58" s="31"/>
      <c r="F58" s="32"/>
      <c r="G58" s="33"/>
      <c r="H58" s="34"/>
    </row>
    <row r="59" spans="1:8" x14ac:dyDescent="0.25">
      <c r="A59" s="35">
        <f>A55+1</f>
        <v>43</v>
      </c>
      <c r="B59" s="12" t="s">
        <v>72</v>
      </c>
      <c r="C59" s="57" t="s">
        <v>73</v>
      </c>
      <c r="D59" s="57"/>
      <c r="E59" s="26">
        <v>25</v>
      </c>
      <c r="F59" s="4" t="s">
        <v>18</v>
      </c>
      <c r="G59" s="51">
        <v>0</v>
      </c>
      <c r="H59" s="42">
        <f t="shared" ref="H59:H64" si="5">SUM(E59*G59)</f>
        <v>0</v>
      </c>
    </row>
    <row r="60" spans="1:8" x14ac:dyDescent="0.25">
      <c r="A60" s="35">
        <f>A59+1</f>
        <v>44</v>
      </c>
      <c r="B60" s="2" t="s">
        <v>77</v>
      </c>
      <c r="C60" s="57" t="s">
        <v>78</v>
      </c>
      <c r="D60" s="57"/>
      <c r="E60" s="26">
        <v>1</v>
      </c>
      <c r="F60" s="5" t="s">
        <v>30</v>
      </c>
      <c r="G60" s="49">
        <v>0</v>
      </c>
      <c r="H60" s="44">
        <f t="shared" si="5"/>
        <v>0</v>
      </c>
    </row>
    <row r="61" spans="1:8" x14ac:dyDescent="0.25">
      <c r="A61" s="35">
        <f t="shared" ref="A61:A64" si="6">A60+1</f>
        <v>45</v>
      </c>
      <c r="B61" s="2" t="s">
        <v>106</v>
      </c>
      <c r="C61" s="57" t="s">
        <v>107</v>
      </c>
      <c r="D61" s="57"/>
      <c r="E61" s="26">
        <v>300</v>
      </c>
      <c r="F61" s="6" t="s">
        <v>18</v>
      </c>
      <c r="G61" s="49">
        <v>0</v>
      </c>
      <c r="H61" s="44">
        <f t="shared" si="5"/>
        <v>0</v>
      </c>
    </row>
    <row r="62" spans="1:8" x14ac:dyDescent="0.25">
      <c r="A62" s="35">
        <f t="shared" si="6"/>
        <v>46</v>
      </c>
      <c r="B62" s="2" t="s">
        <v>108</v>
      </c>
      <c r="C62" s="57" t="s">
        <v>109</v>
      </c>
      <c r="D62" s="57"/>
      <c r="E62" s="26">
        <v>300</v>
      </c>
      <c r="F62" s="6" t="s">
        <v>18</v>
      </c>
      <c r="G62" s="49">
        <v>0</v>
      </c>
      <c r="H62" s="44">
        <f t="shared" si="5"/>
        <v>0</v>
      </c>
    </row>
    <row r="63" spans="1:8" x14ac:dyDescent="0.25">
      <c r="A63" s="35">
        <f t="shared" si="6"/>
        <v>47</v>
      </c>
      <c r="B63" s="2" t="s">
        <v>110</v>
      </c>
      <c r="C63" s="57" t="s">
        <v>111</v>
      </c>
      <c r="D63" s="57"/>
      <c r="E63" s="26">
        <v>1</v>
      </c>
      <c r="F63" s="6" t="s">
        <v>30</v>
      </c>
      <c r="G63" s="49">
        <v>0</v>
      </c>
      <c r="H63" s="44">
        <f t="shared" si="5"/>
        <v>0</v>
      </c>
    </row>
    <row r="64" spans="1:8" x14ac:dyDescent="0.25">
      <c r="A64" s="35">
        <f t="shared" si="6"/>
        <v>48</v>
      </c>
      <c r="B64" s="2" t="s">
        <v>112</v>
      </c>
      <c r="C64" s="57" t="s">
        <v>113</v>
      </c>
      <c r="D64" s="57"/>
      <c r="E64" s="26">
        <v>1</v>
      </c>
      <c r="F64" s="6" t="s">
        <v>30</v>
      </c>
      <c r="G64" s="49">
        <v>0</v>
      </c>
      <c r="H64" s="44">
        <f t="shared" si="5"/>
        <v>0</v>
      </c>
    </row>
    <row r="65" spans="1:8" ht="15.75" thickBot="1" x14ac:dyDescent="0.3">
      <c r="A65" s="52" t="s">
        <v>114</v>
      </c>
      <c r="B65" s="53"/>
      <c r="C65" s="53"/>
      <c r="D65" s="53"/>
      <c r="E65" s="53"/>
      <c r="F65" s="53"/>
      <c r="G65" s="53"/>
      <c r="H65" s="43">
        <f>SUM(H59:H64)</f>
        <v>0</v>
      </c>
    </row>
    <row r="66" spans="1:8" ht="15.75" thickBot="1" x14ac:dyDescent="0.3">
      <c r="A66" s="54"/>
      <c r="B66" s="55"/>
      <c r="C66" s="55"/>
      <c r="D66" s="55"/>
      <c r="E66" s="55"/>
      <c r="F66" s="55"/>
      <c r="G66" s="55"/>
      <c r="H66" s="56"/>
    </row>
    <row r="67" spans="1:8" x14ac:dyDescent="0.25">
      <c r="A67" s="29"/>
      <c r="B67" s="30"/>
      <c r="C67" s="58" t="s">
        <v>115</v>
      </c>
      <c r="D67" s="58"/>
      <c r="E67" s="31"/>
      <c r="F67" s="32"/>
      <c r="G67" s="33"/>
      <c r="H67" s="34"/>
    </row>
    <row r="68" spans="1:8" x14ac:dyDescent="0.25">
      <c r="A68" s="35">
        <f>A64+1</f>
        <v>49</v>
      </c>
      <c r="B68" s="1" t="s">
        <v>116</v>
      </c>
      <c r="C68" s="57" t="s">
        <v>117</v>
      </c>
      <c r="D68" s="57"/>
      <c r="E68" s="26">
        <v>5</v>
      </c>
      <c r="F68" s="3" t="s">
        <v>83</v>
      </c>
      <c r="G68" s="50">
        <v>0</v>
      </c>
      <c r="H68" s="42">
        <f t="shared" ref="H68:H80" si="7">SUM(E68*G68)</f>
        <v>0</v>
      </c>
    </row>
    <row r="69" spans="1:8" x14ac:dyDescent="0.25">
      <c r="A69" s="35">
        <f>A68+1</f>
        <v>50</v>
      </c>
      <c r="B69" s="9" t="s">
        <v>118</v>
      </c>
      <c r="C69" s="57" t="s">
        <v>119</v>
      </c>
      <c r="D69" s="57"/>
      <c r="E69" s="26">
        <v>1</v>
      </c>
      <c r="F69" s="4" t="s">
        <v>83</v>
      </c>
      <c r="G69" s="50">
        <v>0</v>
      </c>
      <c r="H69" s="42">
        <f t="shared" si="7"/>
        <v>0</v>
      </c>
    </row>
    <row r="70" spans="1:8" x14ac:dyDescent="0.25">
      <c r="A70" s="35">
        <f t="shared" ref="A70:A80" si="8">A69+1</f>
        <v>51</v>
      </c>
      <c r="B70" s="9" t="s">
        <v>120</v>
      </c>
      <c r="C70" s="57" t="s">
        <v>121</v>
      </c>
      <c r="D70" s="57"/>
      <c r="E70" s="26">
        <v>2</v>
      </c>
      <c r="F70" s="4" t="s">
        <v>83</v>
      </c>
      <c r="G70" s="50">
        <v>0</v>
      </c>
      <c r="H70" s="42">
        <f t="shared" si="7"/>
        <v>0</v>
      </c>
    </row>
    <row r="71" spans="1:8" x14ac:dyDescent="0.25">
      <c r="A71" s="35">
        <f t="shared" si="8"/>
        <v>52</v>
      </c>
      <c r="B71" s="9" t="s">
        <v>122</v>
      </c>
      <c r="C71" s="57" t="s">
        <v>123</v>
      </c>
      <c r="D71" s="57"/>
      <c r="E71" s="26">
        <v>86</v>
      </c>
      <c r="F71" s="4" t="s">
        <v>30</v>
      </c>
      <c r="G71" s="50">
        <v>0</v>
      </c>
      <c r="H71" s="42">
        <f t="shared" si="7"/>
        <v>0</v>
      </c>
    </row>
    <row r="72" spans="1:8" x14ac:dyDescent="0.25">
      <c r="A72" s="35">
        <f t="shared" si="8"/>
        <v>53</v>
      </c>
      <c r="B72" s="1" t="s">
        <v>124</v>
      </c>
      <c r="C72" s="57" t="s">
        <v>125</v>
      </c>
      <c r="D72" s="57"/>
      <c r="E72" s="26">
        <v>1</v>
      </c>
      <c r="F72" s="3" t="s">
        <v>8</v>
      </c>
      <c r="G72" s="50">
        <v>0</v>
      </c>
      <c r="H72" s="42">
        <f t="shared" si="7"/>
        <v>0</v>
      </c>
    </row>
    <row r="73" spans="1:8" x14ac:dyDescent="0.25">
      <c r="A73" s="35">
        <f t="shared" si="8"/>
        <v>54</v>
      </c>
      <c r="B73" s="8" t="s">
        <v>126</v>
      </c>
      <c r="C73" s="57" t="s">
        <v>127</v>
      </c>
      <c r="D73" s="57"/>
      <c r="E73" s="26">
        <v>136</v>
      </c>
      <c r="F73" s="4" t="s">
        <v>18</v>
      </c>
      <c r="G73" s="50">
        <v>0</v>
      </c>
      <c r="H73" s="42">
        <f t="shared" si="7"/>
        <v>0</v>
      </c>
    </row>
    <row r="74" spans="1:8" x14ac:dyDescent="0.25">
      <c r="A74" s="35">
        <f t="shared" si="8"/>
        <v>55</v>
      </c>
      <c r="B74" s="10" t="s">
        <v>128</v>
      </c>
      <c r="C74" s="57" t="s">
        <v>129</v>
      </c>
      <c r="D74" s="57"/>
      <c r="E74" s="26">
        <v>52</v>
      </c>
      <c r="F74" s="3" t="s">
        <v>18</v>
      </c>
      <c r="G74" s="50">
        <v>0</v>
      </c>
      <c r="H74" s="42">
        <f t="shared" si="7"/>
        <v>0</v>
      </c>
    </row>
    <row r="75" spans="1:8" x14ac:dyDescent="0.25">
      <c r="A75" s="35">
        <f t="shared" si="8"/>
        <v>56</v>
      </c>
      <c r="B75" s="9" t="s">
        <v>130</v>
      </c>
      <c r="C75" s="57" t="s">
        <v>131</v>
      </c>
      <c r="D75" s="57"/>
      <c r="E75" s="27">
        <v>1.4999999999999999E-2</v>
      </c>
      <c r="F75" s="3" t="s">
        <v>132</v>
      </c>
      <c r="G75" s="50">
        <v>0</v>
      </c>
      <c r="H75" s="42">
        <f t="shared" si="7"/>
        <v>0</v>
      </c>
    </row>
    <row r="76" spans="1:8" x14ac:dyDescent="0.25">
      <c r="A76" s="35">
        <f t="shared" si="8"/>
        <v>57</v>
      </c>
      <c r="B76" s="8" t="s">
        <v>133</v>
      </c>
      <c r="C76" s="57" t="s">
        <v>134</v>
      </c>
      <c r="D76" s="57"/>
      <c r="E76" s="26">
        <v>4</v>
      </c>
      <c r="F76" s="3" t="s">
        <v>30</v>
      </c>
      <c r="G76" s="50">
        <v>0</v>
      </c>
      <c r="H76" s="42">
        <f t="shared" si="7"/>
        <v>0</v>
      </c>
    </row>
    <row r="77" spans="1:8" x14ac:dyDescent="0.25">
      <c r="A77" s="35">
        <f t="shared" si="8"/>
        <v>58</v>
      </c>
      <c r="B77" s="8" t="s">
        <v>135</v>
      </c>
      <c r="C77" s="57" t="s">
        <v>136</v>
      </c>
      <c r="D77" s="57"/>
      <c r="E77" s="26">
        <v>13</v>
      </c>
      <c r="F77" s="3" t="s">
        <v>30</v>
      </c>
      <c r="G77" s="50">
        <v>0</v>
      </c>
      <c r="H77" s="42">
        <f t="shared" si="7"/>
        <v>0</v>
      </c>
    </row>
    <row r="78" spans="1:8" x14ac:dyDescent="0.25">
      <c r="A78" s="35">
        <f t="shared" si="8"/>
        <v>59</v>
      </c>
      <c r="B78" s="8" t="s">
        <v>137</v>
      </c>
      <c r="C78" s="57" t="s">
        <v>138</v>
      </c>
      <c r="D78" s="57"/>
      <c r="E78" s="26">
        <v>37</v>
      </c>
      <c r="F78" s="3" t="s">
        <v>18</v>
      </c>
      <c r="G78" s="50">
        <v>0</v>
      </c>
      <c r="H78" s="42">
        <f t="shared" si="7"/>
        <v>0</v>
      </c>
    </row>
    <row r="79" spans="1:8" x14ac:dyDescent="0.25">
      <c r="A79" s="35">
        <f t="shared" si="8"/>
        <v>60</v>
      </c>
      <c r="B79" s="9" t="s">
        <v>139</v>
      </c>
      <c r="C79" s="57" t="s">
        <v>140</v>
      </c>
      <c r="D79" s="57"/>
      <c r="E79" s="27">
        <v>0.32400000000000001</v>
      </c>
      <c r="F79" s="3" t="s">
        <v>132</v>
      </c>
      <c r="G79" s="50">
        <v>0</v>
      </c>
      <c r="H79" s="42">
        <f t="shared" si="7"/>
        <v>0</v>
      </c>
    </row>
    <row r="80" spans="1:8" x14ac:dyDescent="0.25">
      <c r="A80" s="35">
        <f t="shared" si="8"/>
        <v>61</v>
      </c>
      <c r="B80" s="9" t="s">
        <v>141</v>
      </c>
      <c r="C80" s="57" t="s">
        <v>142</v>
      </c>
      <c r="D80" s="57"/>
      <c r="E80" s="27">
        <v>0.29099999999999998</v>
      </c>
      <c r="F80" s="4" t="s">
        <v>132</v>
      </c>
      <c r="G80" s="50">
        <v>0</v>
      </c>
      <c r="H80" s="42">
        <f t="shared" si="7"/>
        <v>0</v>
      </c>
    </row>
    <row r="81" spans="1:8" ht="15.75" thickBot="1" x14ac:dyDescent="0.3">
      <c r="A81" s="52" t="s">
        <v>150</v>
      </c>
      <c r="B81" s="53"/>
      <c r="C81" s="53"/>
      <c r="D81" s="53"/>
      <c r="E81" s="53"/>
      <c r="F81" s="53"/>
      <c r="G81" s="53"/>
      <c r="H81" s="43">
        <f>SUM(H68:H80)</f>
        <v>0</v>
      </c>
    </row>
    <row r="82" spans="1:8" ht="15.75" thickBot="1" x14ac:dyDescent="0.3">
      <c r="A82" s="74"/>
      <c r="B82" s="75"/>
      <c r="C82" s="75"/>
      <c r="D82" s="75"/>
      <c r="E82" s="75"/>
      <c r="F82" s="75"/>
      <c r="G82" s="75"/>
      <c r="H82" s="76"/>
    </row>
    <row r="83" spans="1:8" ht="15.75" thickBot="1" x14ac:dyDescent="0.3">
      <c r="A83" s="77" t="s">
        <v>151</v>
      </c>
      <c r="B83" s="78"/>
      <c r="C83" s="78"/>
      <c r="D83" s="78"/>
      <c r="E83" s="78"/>
      <c r="F83" s="78"/>
      <c r="G83" s="79"/>
      <c r="H83" s="40">
        <f>SUM(H10,H38,H56,H65,H81)</f>
        <v>0</v>
      </c>
    </row>
    <row r="84" spans="1:8" ht="15.75" thickBot="1" x14ac:dyDescent="0.3">
      <c r="A84" s="77" t="s">
        <v>152</v>
      </c>
      <c r="B84" s="78"/>
      <c r="C84" s="78"/>
      <c r="D84" s="78"/>
      <c r="E84" s="78"/>
      <c r="F84" s="78"/>
      <c r="G84" s="79"/>
      <c r="H84" s="41">
        <f>H83*0.1</f>
        <v>0</v>
      </c>
    </row>
    <row r="85" spans="1:8" ht="15.75" thickBot="1" x14ac:dyDescent="0.3">
      <c r="A85" s="80" t="s">
        <v>153</v>
      </c>
      <c r="B85" s="81"/>
      <c r="C85" s="81"/>
      <c r="D85" s="81"/>
      <c r="E85" s="81"/>
      <c r="F85" s="81"/>
      <c r="G85" s="82"/>
      <c r="H85" s="41">
        <f>SUM(H83:H84)</f>
        <v>0</v>
      </c>
    </row>
  </sheetData>
  <sheetProtection algorithmName="SHA-512" hashValue="w6Tjosho+QYaUVSuiuZWY5EhYX+P4HcBL2vg7mAjMyVNZ5GH41zcBM+5ufl0081sNYeEaRJKK+oezkvaQaRgpw==" saltValue="D1WOJzZcX/xR1TYtRoKr8w==" spinCount="100000" sheet="1" selectLockedCells="1"/>
  <mergeCells count="83">
    <mergeCell ref="C35:D35"/>
    <mergeCell ref="C36:D36"/>
    <mergeCell ref="C37:D37"/>
    <mergeCell ref="C29:D29"/>
    <mergeCell ref="C32:D32"/>
    <mergeCell ref="C31:D31"/>
    <mergeCell ref="C30:D30"/>
    <mergeCell ref="C34:D34"/>
    <mergeCell ref="C33:D33"/>
    <mergeCell ref="A85:G85"/>
    <mergeCell ref="C7:D7"/>
    <mergeCell ref="C12:D12"/>
    <mergeCell ref="C5:D5"/>
    <mergeCell ref="C18:D18"/>
    <mergeCell ref="C19:D19"/>
    <mergeCell ref="C20:D20"/>
    <mergeCell ref="C21:D21"/>
    <mergeCell ref="C22:D22"/>
    <mergeCell ref="C23:D23"/>
    <mergeCell ref="C44:D44"/>
    <mergeCell ref="C41:D41"/>
    <mergeCell ref="C24:D24"/>
    <mergeCell ref="C25:D25"/>
    <mergeCell ref="C40:D40"/>
    <mergeCell ref="C13:D13"/>
    <mergeCell ref="C42:D42"/>
    <mergeCell ref="C43:D43"/>
    <mergeCell ref="C49:D49"/>
    <mergeCell ref="C48:D48"/>
    <mergeCell ref="C47:D47"/>
    <mergeCell ref="C46:D46"/>
    <mergeCell ref="C45:D45"/>
    <mergeCell ref="C54:D54"/>
    <mergeCell ref="C53:D53"/>
    <mergeCell ref="C52:D52"/>
    <mergeCell ref="C51:D51"/>
    <mergeCell ref="C50:D50"/>
    <mergeCell ref="A82:H82"/>
    <mergeCell ref="A83:G83"/>
    <mergeCell ref="A84:G84"/>
    <mergeCell ref="C67:D67"/>
    <mergeCell ref="C80:D80"/>
    <mergeCell ref="C79:D79"/>
    <mergeCell ref="C78:D78"/>
    <mergeCell ref="C77:D77"/>
    <mergeCell ref="C76:D76"/>
    <mergeCell ref="C75:D75"/>
    <mergeCell ref="C74:D74"/>
    <mergeCell ref="C73:D73"/>
    <mergeCell ref="C72:D72"/>
    <mergeCell ref="C71:D71"/>
    <mergeCell ref="C70:D70"/>
    <mergeCell ref="C69:D69"/>
    <mergeCell ref="A1:H1"/>
    <mergeCell ref="A2:H2"/>
    <mergeCell ref="A3:H3"/>
    <mergeCell ref="A4:H4"/>
    <mergeCell ref="A6:H6"/>
    <mergeCell ref="A10:G10"/>
    <mergeCell ref="C26:D26"/>
    <mergeCell ref="C27:D27"/>
    <mergeCell ref="C28:D28"/>
    <mergeCell ref="A11:H11"/>
    <mergeCell ref="C14:D14"/>
    <mergeCell ref="C15:D15"/>
    <mergeCell ref="C16:D16"/>
    <mergeCell ref="C17:D17"/>
    <mergeCell ref="A38:G38"/>
    <mergeCell ref="A81:G81"/>
    <mergeCell ref="A65:G65"/>
    <mergeCell ref="A56:G56"/>
    <mergeCell ref="A39:H39"/>
    <mergeCell ref="A57:H57"/>
    <mergeCell ref="A66:H66"/>
    <mergeCell ref="C68:D68"/>
    <mergeCell ref="C55:D55"/>
    <mergeCell ref="C58:D58"/>
    <mergeCell ref="C64:D64"/>
    <mergeCell ref="C59:D59"/>
    <mergeCell ref="C60:D60"/>
    <mergeCell ref="C61:D61"/>
    <mergeCell ref="C62:D62"/>
    <mergeCell ref="C63:D63"/>
  </mergeCells>
  <printOptions horizontalCentered="1"/>
  <pageMargins left="0.7" right="0.7" top="0.75" bottom="0.75" header="0.3" footer="0.3"/>
  <pageSetup scale="55" orientation="portrait" horizontalDpi="4294967293" verticalDpi="4294967293" r:id="rId1"/>
  <headerFooter>
    <oddHeader>&amp;RIFBC NO. 22-TA004032RP</oddHeader>
    <oddFooter>&amp;LBidder Name: ____________________________________________________
Authorized Signature: _____________________________________________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1578-608C-4CAE-A4CD-17C821FF9C1D}">
  <sheetPr>
    <pageSetUpPr fitToPage="1"/>
  </sheetPr>
  <dimension ref="A1:J85"/>
  <sheetViews>
    <sheetView view="pageLayout" zoomScale="110" zoomScaleNormal="100" zoomScalePageLayoutView="110" workbookViewId="0">
      <selection activeCell="G9" sqref="G9"/>
    </sheetView>
  </sheetViews>
  <sheetFormatPr defaultRowHeight="15" x14ac:dyDescent="0.25"/>
  <cols>
    <col min="2" max="2" width="13.5703125" customWidth="1"/>
    <col min="4" max="4" width="62.42578125" customWidth="1"/>
    <col min="5" max="5" width="13" customWidth="1"/>
    <col min="6" max="6" width="14" customWidth="1"/>
    <col min="7" max="7" width="16.5703125" customWidth="1"/>
    <col min="8" max="8" width="13.5703125" bestFit="1" customWidth="1"/>
    <col min="10" max="10" width="15.140625" customWidth="1"/>
    <col min="11" max="11" width="14" customWidth="1"/>
  </cols>
  <sheetData>
    <row r="1" spans="1:10" x14ac:dyDescent="0.25">
      <c r="A1" s="62" t="s">
        <v>157</v>
      </c>
      <c r="B1" s="63"/>
      <c r="C1" s="63"/>
      <c r="D1" s="63"/>
      <c r="E1" s="63"/>
      <c r="F1" s="63"/>
      <c r="G1" s="63"/>
      <c r="H1" s="64"/>
    </row>
    <row r="2" spans="1:10" x14ac:dyDescent="0.25">
      <c r="A2" s="65" t="s">
        <v>143</v>
      </c>
      <c r="B2" s="66"/>
      <c r="C2" s="66"/>
      <c r="D2" s="66"/>
      <c r="E2" s="66"/>
      <c r="F2" s="66"/>
      <c r="G2" s="66"/>
      <c r="H2" s="67"/>
    </row>
    <row r="3" spans="1:10" x14ac:dyDescent="0.25">
      <c r="A3" s="65" t="s">
        <v>156</v>
      </c>
      <c r="B3" s="66"/>
      <c r="C3" s="66"/>
      <c r="D3" s="66"/>
      <c r="E3" s="66"/>
      <c r="F3" s="66"/>
      <c r="G3" s="66"/>
      <c r="H3" s="67"/>
    </row>
    <row r="4" spans="1:10" ht="15.75" thickBot="1" x14ac:dyDescent="0.3">
      <c r="A4" s="68" t="s">
        <v>145</v>
      </c>
      <c r="B4" s="69"/>
      <c r="C4" s="69"/>
      <c r="D4" s="69"/>
      <c r="E4" s="69"/>
      <c r="F4" s="69"/>
      <c r="G4" s="69"/>
      <c r="H4" s="70"/>
    </row>
    <row r="5" spans="1:10" s="28" customFormat="1" ht="15.75" thickBot="1" x14ac:dyDescent="0.3">
      <c r="A5" s="36" t="s">
        <v>146</v>
      </c>
      <c r="B5" s="37" t="s">
        <v>147</v>
      </c>
      <c r="C5" s="83" t="s">
        <v>0</v>
      </c>
      <c r="D5" s="83"/>
      <c r="E5" s="38" t="s">
        <v>1</v>
      </c>
      <c r="F5" s="37" t="s">
        <v>2</v>
      </c>
      <c r="G5" s="37" t="s">
        <v>3</v>
      </c>
      <c r="H5" s="39" t="s">
        <v>4</v>
      </c>
    </row>
    <row r="6" spans="1:10" ht="15.75" thickBot="1" x14ac:dyDescent="0.3">
      <c r="A6" s="71"/>
      <c r="B6" s="72"/>
      <c r="C6" s="72"/>
      <c r="D6" s="72"/>
      <c r="E6" s="72"/>
      <c r="F6" s="72"/>
      <c r="G6" s="72"/>
      <c r="H6" s="73"/>
    </row>
    <row r="7" spans="1:10" x14ac:dyDescent="0.25">
      <c r="A7" s="29"/>
      <c r="B7" s="30"/>
      <c r="C7" s="58" t="s">
        <v>5</v>
      </c>
      <c r="D7" s="58"/>
      <c r="E7" s="31"/>
      <c r="F7" s="32"/>
      <c r="G7" s="33"/>
      <c r="H7" s="34"/>
    </row>
    <row r="8" spans="1:10" x14ac:dyDescent="0.25">
      <c r="A8" s="35">
        <v>1</v>
      </c>
      <c r="B8" s="13" t="s">
        <v>6</v>
      </c>
      <c r="C8" s="14" t="s">
        <v>7</v>
      </c>
      <c r="D8" s="15"/>
      <c r="E8" s="16">
        <v>1</v>
      </c>
      <c r="F8" s="7" t="s">
        <v>8</v>
      </c>
      <c r="G8" s="45">
        <v>0</v>
      </c>
      <c r="H8" s="42">
        <f>SUM(E8*G8)</f>
        <v>0</v>
      </c>
      <c r="I8" s="17"/>
      <c r="J8" s="17"/>
    </row>
    <row r="9" spans="1:10" x14ac:dyDescent="0.25">
      <c r="A9" s="35">
        <f>A8+1</f>
        <v>2</v>
      </c>
      <c r="B9" s="13" t="s">
        <v>9</v>
      </c>
      <c r="C9" s="14" t="s">
        <v>10</v>
      </c>
      <c r="D9" s="15"/>
      <c r="E9" s="16">
        <v>1</v>
      </c>
      <c r="F9" s="7" t="s">
        <v>8</v>
      </c>
      <c r="G9" s="45">
        <v>0</v>
      </c>
      <c r="H9" s="42">
        <f>SUM(E9*G9)</f>
        <v>0</v>
      </c>
      <c r="I9" s="17"/>
      <c r="J9" s="17"/>
    </row>
    <row r="10" spans="1:10" ht="15.75" thickBot="1" x14ac:dyDescent="0.3">
      <c r="A10" s="52" t="s">
        <v>11</v>
      </c>
      <c r="B10" s="53"/>
      <c r="C10" s="53"/>
      <c r="D10" s="53"/>
      <c r="E10" s="53"/>
      <c r="F10" s="53"/>
      <c r="G10" s="53"/>
      <c r="H10" s="43">
        <f>SUM(H8:H9)</f>
        <v>0</v>
      </c>
    </row>
    <row r="11" spans="1:10" ht="15.75" thickBot="1" x14ac:dyDescent="0.3">
      <c r="A11" s="54"/>
      <c r="B11" s="55"/>
      <c r="C11" s="55"/>
      <c r="D11" s="55"/>
      <c r="E11" s="55"/>
      <c r="F11" s="55"/>
      <c r="G11" s="55"/>
      <c r="H11" s="56"/>
    </row>
    <row r="12" spans="1:10" x14ac:dyDescent="0.25">
      <c r="A12" s="29"/>
      <c r="B12" s="30"/>
      <c r="C12" s="58" t="s">
        <v>12</v>
      </c>
      <c r="D12" s="58"/>
      <c r="E12" s="31"/>
      <c r="F12" s="32"/>
      <c r="G12" s="33"/>
      <c r="H12" s="34"/>
    </row>
    <row r="13" spans="1:10" x14ac:dyDescent="0.25">
      <c r="A13" s="35">
        <v>3</v>
      </c>
      <c r="B13" s="9" t="s">
        <v>13</v>
      </c>
      <c r="C13" s="61" t="s">
        <v>14</v>
      </c>
      <c r="D13" s="61"/>
      <c r="E13" s="26">
        <v>7770</v>
      </c>
      <c r="F13" s="7" t="s">
        <v>15</v>
      </c>
      <c r="G13" s="45">
        <v>0</v>
      </c>
      <c r="H13" s="42">
        <f t="shared" ref="H13:H37" si="0">SUM(E13*G13)</f>
        <v>0</v>
      </c>
    </row>
    <row r="14" spans="1:10" x14ac:dyDescent="0.25">
      <c r="A14" s="35">
        <f>SUM(A13+1)</f>
        <v>4</v>
      </c>
      <c r="B14" s="9" t="s">
        <v>16</v>
      </c>
      <c r="C14" s="61" t="s">
        <v>17</v>
      </c>
      <c r="D14" s="61"/>
      <c r="E14" s="26">
        <v>696</v>
      </c>
      <c r="F14" s="7" t="s">
        <v>18</v>
      </c>
      <c r="G14" s="45">
        <v>0</v>
      </c>
      <c r="H14" s="42">
        <f t="shared" si="0"/>
        <v>0</v>
      </c>
    </row>
    <row r="15" spans="1:10" x14ac:dyDescent="0.25">
      <c r="A15" s="35">
        <f t="shared" ref="A15:A27" si="1">SUM(A14+1)</f>
        <v>5</v>
      </c>
      <c r="B15" s="9" t="s">
        <v>19</v>
      </c>
      <c r="C15" s="61" t="s">
        <v>20</v>
      </c>
      <c r="D15" s="61"/>
      <c r="E15" s="26">
        <v>2000</v>
      </c>
      <c r="F15" s="7" t="s">
        <v>15</v>
      </c>
      <c r="G15" s="45">
        <v>0</v>
      </c>
      <c r="H15" s="42">
        <f t="shared" si="0"/>
        <v>0</v>
      </c>
    </row>
    <row r="16" spans="1:10" x14ac:dyDescent="0.25">
      <c r="A16" s="35">
        <f t="shared" si="1"/>
        <v>6</v>
      </c>
      <c r="B16" s="9" t="s">
        <v>21</v>
      </c>
      <c r="C16" s="61" t="s">
        <v>22</v>
      </c>
      <c r="D16" s="61"/>
      <c r="E16" s="26">
        <v>22500</v>
      </c>
      <c r="F16" s="7" t="s">
        <v>23</v>
      </c>
      <c r="G16" s="45">
        <v>0</v>
      </c>
      <c r="H16" s="42">
        <f t="shared" si="0"/>
        <v>0</v>
      </c>
    </row>
    <row r="17" spans="1:9" x14ac:dyDescent="0.25">
      <c r="A17" s="35">
        <f t="shared" si="1"/>
        <v>7</v>
      </c>
      <c r="B17" s="9" t="s">
        <v>24</v>
      </c>
      <c r="C17" s="61" t="s">
        <v>25</v>
      </c>
      <c r="D17" s="61"/>
      <c r="E17" s="26">
        <v>628</v>
      </c>
      <c r="F17" s="7" t="s">
        <v>15</v>
      </c>
      <c r="G17" s="45">
        <v>0</v>
      </c>
      <c r="H17" s="42">
        <f t="shared" si="0"/>
        <v>0</v>
      </c>
    </row>
    <row r="18" spans="1:9" x14ac:dyDescent="0.25">
      <c r="A18" s="35">
        <f t="shared" si="1"/>
        <v>8</v>
      </c>
      <c r="B18" s="24" t="s">
        <v>26</v>
      </c>
      <c r="C18" s="84" t="s">
        <v>27</v>
      </c>
      <c r="D18" s="84"/>
      <c r="E18" s="25">
        <v>1270</v>
      </c>
      <c r="F18" s="23" t="s">
        <v>18</v>
      </c>
      <c r="G18" s="46">
        <v>0</v>
      </c>
      <c r="H18" s="42">
        <f t="shared" si="0"/>
        <v>0</v>
      </c>
    </row>
    <row r="19" spans="1:9" x14ac:dyDescent="0.25">
      <c r="A19" s="35">
        <f t="shared" si="1"/>
        <v>9</v>
      </c>
      <c r="B19" s="24" t="s">
        <v>28</v>
      </c>
      <c r="C19" s="84" t="s">
        <v>29</v>
      </c>
      <c r="D19" s="84"/>
      <c r="E19" s="16">
        <v>3</v>
      </c>
      <c r="F19" s="7" t="s">
        <v>30</v>
      </c>
      <c r="G19" s="47">
        <v>0</v>
      </c>
      <c r="H19" s="42">
        <f t="shared" si="0"/>
        <v>0</v>
      </c>
      <c r="I19" s="19"/>
    </row>
    <row r="20" spans="1:9" x14ac:dyDescent="0.25">
      <c r="A20" s="35">
        <f t="shared" si="1"/>
        <v>10</v>
      </c>
      <c r="B20" s="24" t="s">
        <v>31</v>
      </c>
      <c r="C20" s="84" t="s">
        <v>32</v>
      </c>
      <c r="D20" s="84"/>
      <c r="E20" s="20">
        <v>1</v>
      </c>
      <c r="F20" s="7" t="s">
        <v>33</v>
      </c>
      <c r="G20" s="47">
        <v>0</v>
      </c>
      <c r="H20" s="42">
        <f t="shared" si="0"/>
        <v>0</v>
      </c>
      <c r="I20" s="18"/>
    </row>
    <row r="21" spans="1:9" x14ac:dyDescent="0.25">
      <c r="A21" s="35">
        <f t="shared" si="1"/>
        <v>11</v>
      </c>
      <c r="B21" s="13" t="s">
        <v>34</v>
      </c>
      <c r="C21" s="84" t="s">
        <v>35</v>
      </c>
      <c r="D21" s="84"/>
      <c r="E21" s="16">
        <v>487</v>
      </c>
      <c r="F21" s="7" t="s">
        <v>36</v>
      </c>
      <c r="G21" s="47">
        <v>0</v>
      </c>
      <c r="H21" s="42">
        <f t="shared" si="0"/>
        <v>0</v>
      </c>
    </row>
    <row r="22" spans="1:9" x14ac:dyDescent="0.25">
      <c r="A22" s="35">
        <f t="shared" si="1"/>
        <v>12</v>
      </c>
      <c r="B22" s="13" t="s">
        <v>37</v>
      </c>
      <c r="C22" s="84" t="s">
        <v>38</v>
      </c>
      <c r="D22" s="84"/>
      <c r="E22" s="16">
        <v>20</v>
      </c>
      <c r="F22" s="7" t="s">
        <v>36</v>
      </c>
      <c r="G22" s="47">
        <v>0</v>
      </c>
      <c r="H22" s="42">
        <f t="shared" si="0"/>
        <v>0</v>
      </c>
    </row>
    <row r="23" spans="1:9" x14ac:dyDescent="0.25">
      <c r="A23" s="35">
        <f t="shared" si="1"/>
        <v>13</v>
      </c>
      <c r="B23" s="21" t="s">
        <v>39</v>
      </c>
      <c r="C23" s="84" t="s">
        <v>40</v>
      </c>
      <c r="D23" s="84"/>
      <c r="E23" s="16">
        <v>13</v>
      </c>
      <c r="F23" s="7" t="s">
        <v>36</v>
      </c>
      <c r="G23" s="47">
        <v>0</v>
      </c>
      <c r="H23" s="42">
        <f t="shared" si="0"/>
        <v>0</v>
      </c>
    </row>
    <row r="24" spans="1:9" x14ac:dyDescent="0.25">
      <c r="A24" s="35">
        <f t="shared" si="1"/>
        <v>14</v>
      </c>
      <c r="B24" s="21" t="s">
        <v>41</v>
      </c>
      <c r="C24" s="59" t="s">
        <v>42</v>
      </c>
      <c r="D24" s="59"/>
      <c r="E24" s="16">
        <v>1380</v>
      </c>
      <c r="F24" s="22" t="s">
        <v>43</v>
      </c>
      <c r="G24" s="47">
        <v>0</v>
      </c>
      <c r="H24" s="42">
        <f t="shared" si="0"/>
        <v>0</v>
      </c>
    </row>
    <row r="25" spans="1:9" x14ac:dyDescent="0.25">
      <c r="A25" s="35">
        <f t="shared" si="1"/>
        <v>15</v>
      </c>
      <c r="B25" s="21" t="s">
        <v>44</v>
      </c>
      <c r="C25" s="59" t="s">
        <v>45</v>
      </c>
      <c r="D25" s="59"/>
      <c r="E25" s="16">
        <v>1046</v>
      </c>
      <c r="F25" s="22" t="s">
        <v>43</v>
      </c>
      <c r="G25" s="47">
        <v>0</v>
      </c>
      <c r="H25" s="42">
        <f t="shared" si="0"/>
        <v>0</v>
      </c>
    </row>
    <row r="26" spans="1:9" x14ac:dyDescent="0.25">
      <c r="A26" s="35">
        <f t="shared" si="1"/>
        <v>16</v>
      </c>
      <c r="B26" s="21" t="s">
        <v>46</v>
      </c>
      <c r="C26" s="59" t="s">
        <v>47</v>
      </c>
      <c r="D26" s="59"/>
      <c r="E26" s="16">
        <v>2250</v>
      </c>
      <c r="F26" s="22" t="s">
        <v>43</v>
      </c>
      <c r="G26" s="47">
        <v>0</v>
      </c>
      <c r="H26" s="42">
        <f t="shared" si="0"/>
        <v>0</v>
      </c>
    </row>
    <row r="27" spans="1:9" x14ac:dyDescent="0.25">
      <c r="A27" s="35">
        <f t="shared" si="1"/>
        <v>17</v>
      </c>
      <c r="B27" s="21" t="s">
        <v>48</v>
      </c>
      <c r="C27" s="60" t="s">
        <v>148</v>
      </c>
      <c r="D27" s="60"/>
      <c r="E27" s="16">
        <v>113</v>
      </c>
      <c r="F27" s="22" t="s">
        <v>49</v>
      </c>
      <c r="G27" s="47">
        <v>0</v>
      </c>
      <c r="H27" s="42">
        <f t="shared" si="0"/>
        <v>0</v>
      </c>
    </row>
    <row r="28" spans="1:9" x14ac:dyDescent="0.25">
      <c r="A28" s="35">
        <v>18</v>
      </c>
      <c r="B28" s="21" t="s">
        <v>50</v>
      </c>
      <c r="C28" s="60" t="s">
        <v>149</v>
      </c>
      <c r="D28" s="60"/>
      <c r="E28" s="16">
        <v>279</v>
      </c>
      <c r="F28" s="22" t="s">
        <v>49</v>
      </c>
      <c r="G28" s="47">
        <v>0</v>
      </c>
      <c r="H28" s="42">
        <f t="shared" si="0"/>
        <v>0</v>
      </c>
    </row>
    <row r="29" spans="1:9" x14ac:dyDescent="0.25">
      <c r="A29" s="35">
        <v>19</v>
      </c>
      <c r="B29" s="21" t="s">
        <v>51</v>
      </c>
      <c r="C29" s="59" t="s">
        <v>52</v>
      </c>
      <c r="D29" s="59"/>
      <c r="E29" s="16">
        <v>1</v>
      </c>
      <c r="F29" s="22" t="s">
        <v>30</v>
      </c>
      <c r="G29" s="47">
        <v>0</v>
      </c>
      <c r="H29" s="42">
        <f t="shared" si="0"/>
        <v>0</v>
      </c>
    </row>
    <row r="30" spans="1:9" x14ac:dyDescent="0.25">
      <c r="A30" s="35">
        <v>20</v>
      </c>
      <c r="B30" s="21" t="s">
        <v>53</v>
      </c>
      <c r="C30" s="59" t="s">
        <v>54</v>
      </c>
      <c r="D30" s="59"/>
      <c r="E30" s="16">
        <v>79</v>
      </c>
      <c r="F30" s="22" t="s">
        <v>18</v>
      </c>
      <c r="G30" s="47">
        <v>0</v>
      </c>
      <c r="H30" s="42">
        <f t="shared" si="0"/>
        <v>0</v>
      </c>
    </row>
    <row r="31" spans="1:9" x14ac:dyDescent="0.25">
      <c r="A31" s="35">
        <f t="shared" ref="A31:A37" si="2">A30+1</f>
        <v>21</v>
      </c>
      <c r="B31" s="21" t="s">
        <v>55</v>
      </c>
      <c r="C31" s="59" t="s">
        <v>56</v>
      </c>
      <c r="D31" s="59"/>
      <c r="E31" s="16">
        <v>164</v>
      </c>
      <c r="F31" s="22" t="s">
        <v>18</v>
      </c>
      <c r="G31" s="47">
        <v>0</v>
      </c>
      <c r="H31" s="42">
        <f t="shared" si="0"/>
        <v>0</v>
      </c>
    </row>
    <row r="32" spans="1:9" x14ac:dyDescent="0.25">
      <c r="A32" s="35">
        <f t="shared" si="2"/>
        <v>22</v>
      </c>
      <c r="B32" s="13" t="s">
        <v>57</v>
      </c>
      <c r="C32" s="86" t="s">
        <v>58</v>
      </c>
      <c r="D32" s="86"/>
      <c r="E32" s="16">
        <v>296</v>
      </c>
      <c r="F32" s="22" t="s">
        <v>43</v>
      </c>
      <c r="G32" s="47">
        <v>0</v>
      </c>
      <c r="H32" s="42">
        <f t="shared" si="0"/>
        <v>0</v>
      </c>
      <c r="I32" s="18"/>
    </row>
    <row r="33" spans="1:9" x14ac:dyDescent="0.25">
      <c r="A33" s="35">
        <f t="shared" si="2"/>
        <v>23</v>
      </c>
      <c r="B33" s="13" t="s">
        <v>59</v>
      </c>
      <c r="C33" s="86" t="s">
        <v>60</v>
      </c>
      <c r="D33" s="86"/>
      <c r="E33" s="16">
        <v>70</v>
      </c>
      <c r="F33" s="22" t="s">
        <v>61</v>
      </c>
      <c r="G33" s="47">
        <v>0</v>
      </c>
      <c r="H33" s="42">
        <f t="shared" si="0"/>
        <v>0</v>
      </c>
      <c r="I33" s="18"/>
    </row>
    <row r="34" spans="1:9" x14ac:dyDescent="0.25">
      <c r="A34" s="35">
        <f t="shared" si="2"/>
        <v>24</v>
      </c>
      <c r="B34" s="21" t="s">
        <v>62</v>
      </c>
      <c r="C34" s="85" t="s">
        <v>63</v>
      </c>
      <c r="D34" s="85"/>
      <c r="E34" s="16">
        <v>1075</v>
      </c>
      <c r="F34" s="7" t="s">
        <v>43</v>
      </c>
      <c r="G34" s="47">
        <v>0</v>
      </c>
      <c r="H34" s="42">
        <f t="shared" si="0"/>
        <v>0</v>
      </c>
    </row>
    <row r="35" spans="1:9" x14ac:dyDescent="0.25">
      <c r="A35" s="35">
        <f t="shared" si="2"/>
        <v>25</v>
      </c>
      <c r="B35" s="9" t="s">
        <v>64</v>
      </c>
      <c r="C35" s="85" t="s">
        <v>65</v>
      </c>
      <c r="D35" s="85"/>
      <c r="E35" s="26">
        <v>1260</v>
      </c>
      <c r="F35" s="7" t="s">
        <v>18</v>
      </c>
      <c r="G35" s="48">
        <v>0</v>
      </c>
      <c r="H35" s="42">
        <f t="shared" si="0"/>
        <v>0</v>
      </c>
    </row>
    <row r="36" spans="1:9" x14ac:dyDescent="0.25">
      <c r="A36" s="35">
        <f t="shared" si="2"/>
        <v>26</v>
      </c>
      <c r="B36" s="9" t="s">
        <v>66</v>
      </c>
      <c r="C36" s="85" t="s">
        <v>67</v>
      </c>
      <c r="D36" s="85"/>
      <c r="E36" s="26">
        <v>19</v>
      </c>
      <c r="F36" s="7" t="s">
        <v>18</v>
      </c>
      <c r="G36" s="48">
        <v>0</v>
      </c>
      <c r="H36" s="42">
        <f t="shared" si="0"/>
        <v>0</v>
      </c>
    </row>
    <row r="37" spans="1:9" x14ac:dyDescent="0.25">
      <c r="A37" s="35">
        <f t="shared" si="2"/>
        <v>27</v>
      </c>
      <c r="B37" s="9" t="s">
        <v>68</v>
      </c>
      <c r="C37" s="85" t="s">
        <v>69</v>
      </c>
      <c r="D37" s="85"/>
      <c r="E37" s="26">
        <v>1260</v>
      </c>
      <c r="F37" s="7" t="s">
        <v>18</v>
      </c>
      <c r="G37" s="48">
        <v>0</v>
      </c>
      <c r="H37" s="42">
        <f t="shared" si="0"/>
        <v>0</v>
      </c>
    </row>
    <row r="38" spans="1:9" ht="15.75" thickBot="1" x14ac:dyDescent="0.3">
      <c r="A38" s="52" t="s">
        <v>70</v>
      </c>
      <c r="B38" s="53"/>
      <c r="C38" s="53"/>
      <c r="D38" s="53"/>
      <c r="E38" s="53"/>
      <c r="F38" s="53"/>
      <c r="G38" s="53"/>
      <c r="H38" s="43">
        <f>SUM(H13:H37)</f>
        <v>0</v>
      </c>
    </row>
    <row r="39" spans="1:9" ht="15.75" thickBot="1" x14ac:dyDescent="0.3">
      <c r="A39" s="54"/>
      <c r="B39" s="55"/>
      <c r="C39" s="55"/>
      <c r="D39" s="55"/>
      <c r="E39" s="55"/>
      <c r="F39" s="55"/>
      <c r="G39" s="55"/>
      <c r="H39" s="56"/>
    </row>
    <row r="40" spans="1:9" x14ac:dyDescent="0.25">
      <c r="A40" s="29"/>
      <c r="B40" s="30"/>
      <c r="C40" s="58" t="s">
        <v>71</v>
      </c>
      <c r="D40" s="58"/>
      <c r="E40" s="31"/>
      <c r="F40" s="32"/>
      <c r="G40" s="33"/>
      <c r="H40" s="34"/>
    </row>
    <row r="41" spans="1:9" x14ac:dyDescent="0.25">
      <c r="A41" s="35">
        <v>28</v>
      </c>
      <c r="B41" s="12" t="s">
        <v>72</v>
      </c>
      <c r="C41" s="57" t="s">
        <v>73</v>
      </c>
      <c r="D41" s="57"/>
      <c r="E41" s="26">
        <v>60</v>
      </c>
      <c r="F41" s="4" t="s">
        <v>18</v>
      </c>
      <c r="G41" s="49">
        <v>0</v>
      </c>
      <c r="H41" s="44">
        <f t="shared" ref="H41:H55" si="3">SUM(E41*G41)</f>
        <v>0</v>
      </c>
    </row>
    <row r="42" spans="1:9" x14ac:dyDescent="0.25">
      <c r="A42" s="35">
        <f>SUM(A41+1)</f>
        <v>29</v>
      </c>
      <c r="B42" s="12" t="s">
        <v>74</v>
      </c>
      <c r="C42" s="57" t="s">
        <v>75</v>
      </c>
      <c r="D42" s="57"/>
      <c r="E42" s="26">
        <v>1</v>
      </c>
      <c r="F42" s="4" t="s">
        <v>76</v>
      </c>
      <c r="G42" s="49">
        <v>0</v>
      </c>
      <c r="H42" s="44">
        <f t="shared" si="3"/>
        <v>0</v>
      </c>
    </row>
    <row r="43" spans="1:9" x14ac:dyDescent="0.25">
      <c r="A43" s="35">
        <f t="shared" ref="A43:A55" si="4">SUM(A42+1)</f>
        <v>30</v>
      </c>
      <c r="B43" s="2" t="s">
        <v>77</v>
      </c>
      <c r="C43" s="57" t="s">
        <v>78</v>
      </c>
      <c r="D43" s="57"/>
      <c r="E43" s="26">
        <v>1</v>
      </c>
      <c r="F43" s="5" t="s">
        <v>30</v>
      </c>
      <c r="G43" s="49">
        <v>0</v>
      </c>
      <c r="H43" s="44">
        <f t="shared" si="3"/>
        <v>0</v>
      </c>
    </row>
    <row r="44" spans="1:9" x14ac:dyDescent="0.25">
      <c r="A44" s="35">
        <f t="shared" si="4"/>
        <v>31</v>
      </c>
      <c r="B44" s="11" t="s">
        <v>79</v>
      </c>
      <c r="C44" s="57" t="s">
        <v>80</v>
      </c>
      <c r="D44" s="57"/>
      <c r="E44" s="26">
        <v>2</v>
      </c>
      <c r="F44" s="5" t="s">
        <v>30</v>
      </c>
      <c r="G44" s="49">
        <v>0</v>
      </c>
      <c r="H44" s="44">
        <f t="shared" si="3"/>
        <v>0</v>
      </c>
    </row>
    <row r="45" spans="1:9" x14ac:dyDescent="0.25">
      <c r="A45" s="35">
        <f t="shared" si="4"/>
        <v>32</v>
      </c>
      <c r="B45" s="11" t="s">
        <v>81</v>
      </c>
      <c r="C45" s="57" t="s">
        <v>82</v>
      </c>
      <c r="D45" s="57"/>
      <c r="E45" s="26">
        <v>4</v>
      </c>
      <c r="F45" s="6" t="s">
        <v>83</v>
      </c>
      <c r="G45" s="49">
        <v>0</v>
      </c>
      <c r="H45" s="44">
        <f t="shared" si="3"/>
        <v>0</v>
      </c>
    </row>
    <row r="46" spans="1:9" x14ac:dyDescent="0.25">
      <c r="A46" s="35">
        <f t="shared" si="4"/>
        <v>33</v>
      </c>
      <c r="B46" s="11" t="s">
        <v>84</v>
      </c>
      <c r="C46" s="57" t="s">
        <v>85</v>
      </c>
      <c r="D46" s="57"/>
      <c r="E46" s="26">
        <v>4</v>
      </c>
      <c r="F46" s="6" t="s">
        <v>83</v>
      </c>
      <c r="G46" s="49">
        <v>0</v>
      </c>
      <c r="H46" s="44">
        <f t="shared" si="3"/>
        <v>0</v>
      </c>
    </row>
    <row r="47" spans="1:9" x14ac:dyDescent="0.25">
      <c r="A47" s="35">
        <f t="shared" si="4"/>
        <v>34</v>
      </c>
      <c r="B47" s="11" t="s">
        <v>86</v>
      </c>
      <c r="C47" s="57" t="s">
        <v>87</v>
      </c>
      <c r="D47" s="57"/>
      <c r="E47" s="26">
        <v>1</v>
      </c>
      <c r="F47" s="6" t="s">
        <v>83</v>
      </c>
      <c r="G47" s="49">
        <v>0</v>
      </c>
      <c r="H47" s="44">
        <f t="shared" si="3"/>
        <v>0</v>
      </c>
    </row>
    <row r="48" spans="1:9" x14ac:dyDescent="0.25">
      <c r="A48" s="35">
        <f t="shared" si="4"/>
        <v>35</v>
      </c>
      <c r="B48" s="11" t="s">
        <v>88</v>
      </c>
      <c r="C48" s="57" t="s">
        <v>89</v>
      </c>
      <c r="D48" s="57"/>
      <c r="E48" s="26">
        <v>6</v>
      </c>
      <c r="F48" s="6" t="s">
        <v>83</v>
      </c>
      <c r="G48" s="49">
        <v>0</v>
      </c>
      <c r="H48" s="44">
        <f t="shared" si="3"/>
        <v>0</v>
      </c>
    </row>
    <row r="49" spans="1:8" x14ac:dyDescent="0.25">
      <c r="A49" s="35">
        <f t="shared" si="4"/>
        <v>36</v>
      </c>
      <c r="B49" s="11" t="s">
        <v>90</v>
      </c>
      <c r="C49" s="57" t="s">
        <v>91</v>
      </c>
      <c r="D49" s="57"/>
      <c r="E49" s="26">
        <v>1</v>
      </c>
      <c r="F49" s="6" t="s">
        <v>30</v>
      </c>
      <c r="G49" s="49">
        <v>0</v>
      </c>
      <c r="H49" s="44">
        <f t="shared" si="3"/>
        <v>0</v>
      </c>
    </row>
    <row r="50" spans="1:8" x14ac:dyDescent="0.25">
      <c r="A50" s="35">
        <f t="shared" si="4"/>
        <v>37</v>
      </c>
      <c r="B50" s="11" t="s">
        <v>92</v>
      </c>
      <c r="C50" s="57" t="s">
        <v>93</v>
      </c>
      <c r="D50" s="57"/>
      <c r="E50" s="26">
        <v>2</v>
      </c>
      <c r="F50" s="6" t="s">
        <v>30</v>
      </c>
      <c r="G50" s="49">
        <v>0</v>
      </c>
      <c r="H50" s="44">
        <f t="shared" si="3"/>
        <v>0</v>
      </c>
    </row>
    <row r="51" spans="1:8" x14ac:dyDescent="0.25">
      <c r="A51" s="35">
        <f t="shared" si="4"/>
        <v>38</v>
      </c>
      <c r="B51" s="2" t="s">
        <v>94</v>
      </c>
      <c r="C51" s="57" t="s">
        <v>95</v>
      </c>
      <c r="D51" s="57"/>
      <c r="E51" s="26">
        <v>2</v>
      </c>
      <c r="F51" s="6" t="s">
        <v>30</v>
      </c>
      <c r="G51" s="49">
        <v>0</v>
      </c>
      <c r="H51" s="44">
        <f t="shared" si="3"/>
        <v>0</v>
      </c>
    </row>
    <row r="52" spans="1:8" x14ac:dyDescent="0.25">
      <c r="A52" s="35">
        <f t="shared" si="4"/>
        <v>39</v>
      </c>
      <c r="B52" s="2" t="s">
        <v>96</v>
      </c>
      <c r="C52" s="57" t="s">
        <v>97</v>
      </c>
      <c r="D52" s="57"/>
      <c r="E52" s="26">
        <v>1</v>
      </c>
      <c r="F52" s="6" t="s">
        <v>83</v>
      </c>
      <c r="G52" s="49">
        <v>0</v>
      </c>
      <c r="H52" s="44">
        <f t="shared" si="3"/>
        <v>0</v>
      </c>
    </row>
    <row r="53" spans="1:8" x14ac:dyDescent="0.25">
      <c r="A53" s="35">
        <f t="shared" si="4"/>
        <v>40</v>
      </c>
      <c r="B53" s="2" t="s">
        <v>98</v>
      </c>
      <c r="C53" s="57" t="s">
        <v>99</v>
      </c>
      <c r="D53" s="57"/>
      <c r="E53" s="26">
        <v>1</v>
      </c>
      <c r="F53" s="6" t="s">
        <v>30</v>
      </c>
      <c r="G53" s="49">
        <v>0</v>
      </c>
      <c r="H53" s="44">
        <f t="shared" si="3"/>
        <v>0</v>
      </c>
    </row>
    <row r="54" spans="1:8" x14ac:dyDescent="0.25">
      <c r="A54" s="35">
        <f t="shared" si="4"/>
        <v>41</v>
      </c>
      <c r="B54" s="2" t="s">
        <v>100</v>
      </c>
      <c r="C54" s="57" t="s">
        <v>101</v>
      </c>
      <c r="D54" s="57"/>
      <c r="E54" s="26">
        <v>2</v>
      </c>
      <c r="F54" s="4" t="s">
        <v>30</v>
      </c>
      <c r="G54" s="49">
        <v>0</v>
      </c>
      <c r="H54" s="44">
        <f t="shared" si="3"/>
        <v>0</v>
      </c>
    </row>
    <row r="55" spans="1:8" x14ac:dyDescent="0.25">
      <c r="A55" s="35">
        <f t="shared" si="4"/>
        <v>42</v>
      </c>
      <c r="B55" s="2" t="s">
        <v>102</v>
      </c>
      <c r="C55" s="57" t="s">
        <v>103</v>
      </c>
      <c r="D55" s="57"/>
      <c r="E55" s="26">
        <v>2</v>
      </c>
      <c r="F55" s="4" t="s">
        <v>30</v>
      </c>
      <c r="G55" s="49">
        <v>0</v>
      </c>
      <c r="H55" s="44">
        <f t="shared" si="3"/>
        <v>0</v>
      </c>
    </row>
    <row r="56" spans="1:8" ht="15.75" thickBot="1" x14ac:dyDescent="0.3">
      <c r="A56" s="52" t="s">
        <v>104</v>
      </c>
      <c r="B56" s="53"/>
      <c r="C56" s="53"/>
      <c r="D56" s="53"/>
      <c r="E56" s="53"/>
      <c r="F56" s="53"/>
      <c r="G56" s="53"/>
      <c r="H56" s="43">
        <f>SUM(H41:H55)</f>
        <v>0</v>
      </c>
    </row>
    <row r="57" spans="1:8" ht="15.75" thickBot="1" x14ac:dyDescent="0.3">
      <c r="A57" s="54"/>
      <c r="B57" s="55"/>
      <c r="C57" s="55"/>
      <c r="D57" s="55"/>
      <c r="E57" s="55"/>
      <c r="F57" s="55"/>
      <c r="G57" s="55"/>
      <c r="H57" s="56"/>
    </row>
    <row r="58" spans="1:8" x14ac:dyDescent="0.25">
      <c r="A58" s="29"/>
      <c r="B58" s="30"/>
      <c r="C58" s="58" t="s">
        <v>105</v>
      </c>
      <c r="D58" s="58"/>
      <c r="E58" s="31"/>
      <c r="F58" s="32"/>
      <c r="G58" s="33"/>
      <c r="H58" s="34"/>
    </row>
    <row r="59" spans="1:8" x14ac:dyDescent="0.25">
      <c r="A59" s="35">
        <f>A55+1</f>
        <v>43</v>
      </c>
      <c r="B59" s="12" t="s">
        <v>72</v>
      </c>
      <c r="C59" s="57" t="s">
        <v>73</v>
      </c>
      <c r="D59" s="57"/>
      <c r="E59" s="26">
        <v>25</v>
      </c>
      <c r="F59" s="4" t="s">
        <v>18</v>
      </c>
      <c r="G59" s="51">
        <v>0</v>
      </c>
      <c r="H59" s="42">
        <f t="shared" ref="H59:H64" si="5">SUM(E59*G59)</f>
        <v>0</v>
      </c>
    </row>
    <row r="60" spans="1:8" x14ac:dyDescent="0.25">
      <c r="A60" s="35">
        <f>A59+1</f>
        <v>44</v>
      </c>
      <c r="B60" s="2" t="s">
        <v>77</v>
      </c>
      <c r="C60" s="57" t="s">
        <v>78</v>
      </c>
      <c r="D60" s="57"/>
      <c r="E60" s="26">
        <v>1</v>
      </c>
      <c r="F60" s="5" t="s">
        <v>30</v>
      </c>
      <c r="G60" s="49">
        <v>0</v>
      </c>
      <c r="H60" s="44">
        <f t="shared" si="5"/>
        <v>0</v>
      </c>
    </row>
    <row r="61" spans="1:8" x14ac:dyDescent="0.25">
      <c r="A61" s="35">
        <f t="shared" ref="A61:A64" si="6">A60+1</f>
        <v>45</v>
      </c>
      <c r="B61" s="2" t="s">
        <v>106</v>
      </c>
      <c r="C61" s="57" t="s">
        <v>107</v>
      </c>
      <c r="D61" s="57"/>
      <c r="E61" s="26">
        <v>300</v>
      </c>
      <c r="F61" s="6" t="s">
        <v>18</v>
      </c>
      <c r="G61" s="49">
        <v>0</v>
      </c>
      <c r="H61" s="44">
        <f t="shared" si="5"/>
        <v>0</v>
      </c>
    </row>
    <row r="62" spans="1:8" x14ac:dyDescent="0.25">
      <c r="A62" s="35">
        <f t="shared" si="6"/>
        <v>46</v>
      </c>
      <c r="B62" s="2" t="s">
        <v>108</v>
      </c>
      <c r="C62" s="57" t="s">
        <v>109</v>
      </c>
      <c r="D62" s="57"/>
      <c r="E62" s="26">
        <v>300</v>
      </c>
      <c r="F62" s="6" t="s">
        <v>18</v>
      </c>
      <c r="G62" s="49">
        <v>0</v>
      </c>
      <c r="H62" s="44">
        <f t="shared" si="5"/>
        <v>0</v>
      </c>
    </row>
    <row r="63" spans="1:8" x14ac:dyDescent="0.25">
      <c r="A63" s="35">
        <f t="shared" si="6"/>
        <v>47</v>
      </c>
      <c r="B63" s="2" t="s">
        <v>110</v>
      </c>
      <c r="C63" s="57" t="s">
        <v>111</v>
      </c>
      <c r="D63" s="57"/>
      <c r="E63" s="26">
        <v>1</v>
      </c>
      <c r="F63" s="6" t="s">
        <v>30</v>
      </c>
      <c r="G63" s="49">
        <v>0</v>
      </c>
      <c r="H63" s="44">
        <f t="shared" si="5"/>
        <v>0</v>
      </c>
    </row>
    <row r="64" spans="1:8" x14ac:dyDescent="0.25">
      <c r="A64" s="35">
        <f t="shared" si="6"/>
        <v>48</v>
      </c>
      <c r="B64" s="2" t="s">
        <v>112</v>
      </c>
      <c r="C64" s="57" t="s">
        <v>113</v>
      </c>
      <c r="D64" s="57"/>
      <c r="E64" s="26">
        <v>1</v>
      </c>
      <c r="F64" s="6" t="s">
        <v>30</v>
      </c>
      <c r="G64" s="49">
        <v>0</v>
      </c>
      <c r="H64" s="44">
        <f t="shared" si="5"/>
        <v>0</v>
      </c>
    </row>
    <row r="65" spans="1:8" ht="15.75" thickBot="1" x14ac:dyDescent="0.3">
      <c r="A65" s="52" t="s">
        <v>114</v>
      </c>
      <c r="B65" s="53"/>
      <c r="C65" s="53"/>
      <c r="D65" s="53"/>
      <c r="E65" s="53"/>
      <c r="F65" s="53"/>
      <c r="G65" s="53"/>
      <c r="H65" s="43">
        <f>SUM(H59:H64)</f>
        <v>0</v>
      </c>
    </row>
    <row r="66" spans="1:8" ht="15.75" thickBot="1" x14ac:dyDescent="0.3">
      <c r="A66" s="54"/>
      <c r="B66" s="55"/>
      <c r="C66" s="55"/>
      <c r="D66" s="55"/>
      <c r="E66" s="55"/>
      <c r="F66" s="55"/>
      <c r="G66" s="55"/>
      <c r="H66" s="56"/>
    </row>
    <row r="67" spans="1:8" x14ac:dyDescent="0.25">
      <c r="A67" s="29"/>
      <c r="B67" s="30"/>
      <c r="C67" s="58" t="s">
        <v>115</v>
      </c>
      <c r="D67" s="58"/>
      <c r="E67" s="31"/>
      <c r="F67" s="32"/>
      <c r="G67" s="33"/>
      <c r="H67" s="34"/>
    </row>
    <row r="68" spans="1:8" x14ac:dyDescent="0.25">
      <c r="A68" s="35">
        <f>A64+1</f>
        <v>49</v>
      </c>
      <c r="B68" s="1" t="s">
        <v>116</v>
      </c>
      <c r="C68" s="57" t="s">
        <v>117</v>
      </c>
      <c r="D68" s="57"/>
      <c r="E68" s="26">
        <v>5</v>
      </c>
      <c r="F68" s="3" t="s">
        <v>83</v>
      </c>
      <c r="G68" s="50">
        <v>0</v>
      </c>
      <c r="H68" s="42">
        <f t="shared" ref="H68:H80" si="7">SUM(E68*G68)</f>
        <v>0</v>
      </c>
    </row>
    <row r="69" spans="1:8" x14ac:dyDescent="0.25">
      <c r="A69" s="35">
        <f>A68+1</f>
        <v>50</v>
      </c>
      <c r="B69" s="9" t="s">
        <v>118</v>
      </c>
      <c r="C69" s="57" t="s">
        <v>119</v>
      </c>
      <c r="D69" s="57"/>
      <c r="E69" s="26">
        <v>1</v>
      </c>
      <c r="F69" s="4" t="s">
        <v>83</v>
      </c>
      <c r="G69" s="50">
        <v>0</v>
      </c>
      <c r="H69" s="42">
        <f t="shared" si="7"/>
        <v>0</v>
      </c>
    </row>
    <row r="70" spans="1:8" x14ac:dyDescent="0.25">
      <c r="A70" s="35">
        <f t="shared" ref="A70:A80" si="8">A69+1</f>
        <v>51</v>
      </c>
      <c r="B70" s="9" t="s">
        <v>120</v>
      </c>
      <c r="C70" s="57" t="s">
        <v>121</v>
      </c>
      <c r="D70" s="57"/>
      <c r="E70" s="26">
        <v>2</v>
      </c>
      <c r="F70" s="4" t="s">
        <v>83</v>
      </c>
      <c r="G70" s="50">
        <v>0</v>
      </c>
      <c r="H70" s="42">
        <f t="shared" si="7"/>
        <v>0</v>
      </c>
    </row>
    <row r="71" spans="1:8" x14ac:dyDescent="0.25">
      <c r="A71" s="35">
        <f t="shared" si="8"/>
        <v>52</v>
      </c>
      <c r="B71" s="9" t="s">
        <v>122</v>
      </c>
      <c r="C71" s="57" t="s">
        <v>123</v>
      </c>
      <c r="D71" s="57"/>
      <c r="E71" s="26">
        <v>86</v>
      </c>
      <c r="F71" s="4" t="s">
        <v>30</v>
      </c>
      <c r="G71" s="50">
        <v>0</v>
      </c>
      <c r="H71" s="42">
        <f t="shared" si="7"/>
        <v>0</v>
      </c>
    </row>
    <row r="72" spans="1:8" x14ac:dyDescent="0.25">
      <c r="A72" s="35">
        <f t="shared" si="8"/>
        <v>53</v>
      </c>
      <c r="B72" s="1" t="s">
        <v>124</v>
      </c>
      <c r="C72" s="57" t="s">
        <v>125</v>
      </c>
      <c r="D72" s="57"/>
      <c r="E72" s="26">
        <v>1</v>
      </c>
      <c r="F72" s="3" t="s">
        <v>8</v>
      </c>
      <c r="G72" s="50">
        <v>0</v>
      </c>
      <c r="H72" s="42">
        <f t="shared" si="7"/>
        <v>0</v>
      </c>
    </row>
    <row r="73" spans="1:8" x14ac:dyDescent="0.25">
      <c r="A73" s="35">
        <f t="shared" si="8"/>
        <v>54</v>
      </c>
      <c r="B73" s="8" t="s">
        <v>126</v>
      </c>
      <c r="C73" s="57" t="s">
        <v>127</v>
      </c>
      <c r="D73" s="57"/>
      <c r="E73" s="26">
        <v>136</v>
      </c>
      <c r="F73" s="4" t="s">
        <v>18</v>
      </c>
      <c r="G73" s="50">
        <v>0</v>
      </c>
      <c r="H73" s="42">
        <f t="shared" si="7"/>
        <v>0</v>
      </c>
    </row>
    <row r="74" spans="1:8" x14ac:dyDescent="0.25">
      <c r="A74" s="35">
        <f t="shared" si="8"/>
        <v>55</v>
      </c>
      <c r="B74" s="10" t="s">
        <v>128</v>
      </c>
      <c r="C74" s="57" t="s">
        <v>129</v>
      </c>
      <c r="D74" s="57"/>
      <c r="E74" s="26">
        <v>52</v>
      </c>
      <c r="F74" s="3" t="s">
        <v>18</v>
      </c>
      <c r="G74" s="50">
        <v>0</v>
      </c>
      <c r="H74" s="42">
        <f t="shared" si="7"/>
        <v>0</v>
      </c>
    </row>
    <row r="75" spans="1:8" x14ac:dyDescent="0.25">
      <c r="A75" s="35">
        <f t="shared" si="8"/>
        <v>56</v>
      </c>
      <c r="B75" s="9" t="s">
        <v>130</v>
      </c>
      <c r="C75" s="57" t="s">
        <v>131</v>
      </c>
      <c r="D75" s="57"/>
      <c r="E75" s="27">
        <v>1.4999999999999999E-2</v>
      </c>
      <c r="F75" s="3" t="s">
        <v>132</v>
      </c>
      <c r="G75" s="50">
        <v>0</v>
      </c>
      <c r="H75" s="42">
        <f t="shared" si="7"/>
        <v>0</v>
      </c>
    </row>
    <row r="76" spans="1:8" x14ac:dyDescent="0.25">
      <c r="A76" s="35">
        <f t="shared" si="8"/>
        <v>57</v>
      </c>
      <c r="B76" s="8" t="s">
        <v>133</v>
      </c>
      <c r="C76" s="57" t="s">
        <v>134</v>
      </c>
      <c r="D76" s="57"/>
      <c r="E76" s="26">
        <v>4</v>
      </c>
      <c r="F76" s="3" t="s">
        <v>30</v>
      </c>
      <c r="G76" s="50">
        <v>0</v>
      </c>
      <c r="H76" s="42">
        <f t="shared" si="7"/>
        <v>0</v>
      </c>
    </row>
    <row r="77" spans="1:8" x14ac:dyDescent="0.25">
      <c r="A77" s="35">
        <f t="shared" si="8"/>
        <v>58</v>
      </c>
      <c r="B77" s="8" t="s">
        <v>135</v>
      </c>
      <c r="C77" s="57" t="s">
        <v>136</v>
      </c>
      <c r="D77" s="57"/>
      <c r="E77" s="26">
        <v>13</v>
      </c>
      <c r="F77" s="3" t="s">
        <v>30</v>
      </c>
      <c r="G77" s="50">
        <v>0</v>
      </c>
      <c r="H77" s="42">
        <f t="shared" si="7"/>
        <v>0</v>
      </c>
    </row>
    <row r="78" spans="1:8" x14ac:dyDescent="0.25">
      <c r="A78" s="35">
        <f t="shared" si="8"/>
        <v>59</v>
      </c>
      <c r="B78" s="8" t="s">
        <v>137</v>
      </c>
      <c r="C78" s="57" t="s">
        <v>138</v>
      </c>
      <c r="D78" s="57"/>
      <c r="E78" s="26">
        <v>37</v>
      </c>
      <c r="F78" s="3" t="s">
        <v>18</v>
      </c>
      <c r="G78" s="50">
        <v>0</v>
      </c>
      <c r="H78" s="42">
        <f t="shared" si="7"/>
        <v>0</v>
      </c>
    </row>
    <row r="79" spans="1:8" x14ac:dyDescent="0.25">
      <c r="A79" s="35">
        <f t="shared" si="8"/>
        <v>60</v>
      </c>
      <c r="B79" s="9" t="s">
        <v>139</v>
      </c>
      <c r="C79" s="57" t="s">
        <v>140</v>
      </c>
      <c r="D79" s="57"/>
      <c r="E79" s="27">
        <v>0.32400000000000001</v>
      </c>
      <c r="F79" s="3" t="s">
        <v>132</v>
      </c>
      <c r="G79" s="50">
        <v>0</v>
      </c>
      <c r="H79" s="42">
        <f t="shared" si="7"/>
        <v>0</v>
      </c>
    </row>
    <row r="80" spans="1:8" x14ac:dyDescent="0.25">
      <c r="A80" s="35">
        <f t="shared" si="8"/>
        <v>61</v>
      </c>
      <c r="B80" s="9" t="s">
        <v>141</v>
      </c>
      <c r="C80" s="57" t="s">
        <v>142</v>
      </c>
      <c r="D80" s="57"/>
      <c r="E80" s="27">
        <v>0.29099999999999998</v>
      </c>
      <c r="F80" s="4" t="s">
        <v>132</v>
      </c>
      <c r="G80" s="50">
        <v>0</v>
      </c>
      <c r="H80" s="42">
        <f t="shared" si="7"/>
        <v>0</v>
      </c>
    </row>
    <row r="81" spans="1:8" ht="15.75" thickBot="1" x14ac:dyDescent="0.3">
      <c r="A81" s="52" t="s">
        <v>150</v>
      </c>
      <c r="B81" s="53"/>
      <c r="C81" s="53"/>
      <c r="D81" s="53"/>
      <c r="E81" s="53"/>
      <c r="F81" s="53"/>
      <c r="G81" s="53"/>
      <c r="H81" s="43">
        <f>SUM(H68:H80)</f>
        <v>0</v>
      </c>
    </row>
    <row r="82" spans="1:8" ht="15.75" thickBot="1" x14ac:dyDescent="0.3">
      <c r="A82" s="74"/>
      <c r="B82" s="75"/>
      <c r="C82" s="75"/>
      <c r="D82" s="75"/>
      <c r="E82" s="75"/>
      <c r="F82" s="75"/>
      <c r="G82" s="75"/>
      <c r="H82" s="76"/>
    </row>
    <row r="83" spans="1:8" ht="15.75" thickBot="1" x14ac:dyDescent="0.3">
      <c r="A83" s="77" t="s">
        <v>154</v>
      </c>
      <c r="B83" s="78"/>
      <c r="C83" s="78"/>
      <c r="D83" s="78"/>
      <c r="E83" s="78"/>
      <c r="F83" s="78"/>
      <c r="G83" s="79"/>
      <c r="H83" s="40">
        <f>SUM(H10,H38,H56,H65,H81)</f>
        <v>0</v>
      </c>
    </row>
    <row r="84" spans="1:8" ht="15.75" thickBot="1" x14ac:dyDescent="0.3">
      <c r="A84" s="77" t="s">
        <v>152</v>
      </c>
      <c r="B84" s="78"/>
      <c r="C84" s="78"/>
      <c r="D84" s="78"/>
      <c r="E84" s="78"/>
      <c r="F84" s="78"/>
      <c r="G84" s="79"/>
      <c r="H84" s="41">
        <f>H83*0.1</f>
        <v>0</v>
      </c>
    </row>
    <row r="85" spans="1:8" ht="15.75" thickBot="1" x14ac:dyDescent="0.3">
      <c r="A85" s="80" t="s">
        <v>155</v>
      </c>
      <c r="B85" s="81"/>
      <c r="C85" s="81"/>
      <c r="D85" s="81"/>
      <c r="E85" s="81"/>
      <c r="F85" s="81"/>
      <c r="G85" s="82"/>
      <c r="H85" s="41">
        <f>SUM(H83:H84)</f>
        <v>0</v>
      </c>
    </row>
  </sheetData>
  <sheetProtection algorithmName="SHA-512" hashValue="XMXq+EcXeCtwxjXmgS+nKXYhbIb/b6z3LYta2u9M+oz98LBKJA6FrZ6we2UPhMI/wFx4g1u5Rw1s/i9erlPE7A==" saltValue="Yhz8kzVPOgrCVI99Txj2KQ==" spinCount="100000" sheet="1" selectLockedCells="1"/>
  <mergeCells count="83">
    <mergeCell ref="C14:D14"/>
    <mergeCell ref="A1:H1"/>
    <mergeCell ref="A2:H2"/>
    <mergeCell ref="A3:H3"/>
    <mergeCell ref="A4:H4"/>
    <mergeCell ref="C5:D5"/>
    <mergeCell ref="A6:H6"/>
    <mergeCell ref="C7:D7"/>
    <mergeCell ref="A10:G10"/>
    <mergeCell ref="A11:H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7:D37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A38:G38"/>
    <mergeCell ref="A39:H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61:D61"/>
    <mergeCell ref="C50:D50"/>
    <mergeCell ref="C51:D51"/>
    <mergeCell ref="C52:D52"/>
    <mergeCell ref="C53:D53"/>
    <mergeCell ref="C54:D54"/>
    <mergeCell ref="C55:D55"/>
    <mergeCell ref="A56:G56"/>
    <mergeCell ref="A57:H57"/>
    <mergeCell ref="C58:D58"/>
    <mergeCell ref="C59:D59"/>
    <mergeCell ref="C60:D60"/>
    <mergeCell ref="C73:D73"/>
    <mergeCell ref="C62:D62"/>
    <mergeCell ref="C63:D63"/>
    <mergeCell ref="C64:D64"/>
    <mergeCell ref="A65:G65"/>
    <mergeCell ref="A66:H66"/>
    <mergeCell ref="C67:D67"/>
    <mergeCell ref="C68:D68"/>
    <mergeCell ref="C69:D69"/>
    <mergeCell ref="C70:D70"/>
    <mergeCell ref="C71:D71"/>
    <mergeCell ref="C72:D72"/>
    <mergeCell ref="A85:G85"/>
    <mergeCell ref="C74:D74"/>
    <mergeCell ref="C75:D75"/>
    <mergeCell ref="C76:D76"/>
    <mergeCell ref="C77:D77"/>
    <mergeCell ref="C78:D78"/>
    <mergeCell ref="C79:D79"/>
    <mergeCell ref="C80:D80"/>
    <mergeCell ref="A81:G81"/>
    <mergeCell ref="A82:H82"/>
    <mergeCell ref="A83:G83"/>
    <mergeCell ref="A84:G84"/>
  </mergeCells>
  <printOptions horizontalCentered="1" verticalCentered="1"/>
  <pageMargins left="0.7" right="0.7" top="0.75" bottom="0.75" header="0.3" footer="0.3"/>
  <pageSetup scale="55" orientation="portrait" r:id="rId1"/>
  <headerFooter>
    <oddHeader>&amp;RIFBC NO. 22-TA004032RP</oddHeader>
    <oddFooter>&amp;LBidder Name: _____________________________________________
Authorized Signatur: _______________________________________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 A - 275</vt:lpstr>
      <vt:lpstr>Bid Form B - 245</vt:lpstr>
      <vt:lpstr>'Bid Form A - 275'!Print_Area</vt:lpstr>
    </vt:vector>
  </TitlesOfParts>
  <Manager/>
  <Company>Manatee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pbonnairefils</dc:creator>
  <cp:keywords/>
  <dc:description/>
  <cp:lastModifiedBy>Rodrigo Pasion</cp:lastModifiedBy>
  <cp:revision/>
  <cp:lastPrinted>2022-03-16T13:22:49Z</cp:lastPrinted>
  <dcterms:created xsi:type="dcterms:W3CDTF">2014-09-26T12:58:51Z</dcterms:created>
  <dcterms:modified xsi:type="dcterms:W3CDTF">2022-04-14T20:10:49Z</dcterms:modified>
  <cp:category/>
  <cp:contentStatus/>
</cp:coreProperties>
</file>