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782DJ 66th ST CT E, 64th ST CT E at SR 64 Intersection Improvements\Working Docs\Solicitation Docs\Addendums\Addendum 2\"/>
    </mc:Choice>
  </mc:AlternateContent>
  <xr:revisionPtr revIDLastSave="0" documentId="13_ncr:1_{BA33EA05-6C29-4959-89DA-CCAE14DF31D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ppendix K" sheetId="19" r:id="rId1"/>
  </sheets>
  <definedNames>
    <definedName name="_xlnm.Print_Area" localSheetId="0">'Appendix K'!$A$1:$J$106</definedName>
    <definedName name="_xlnm.Print_Titles" localSheetId="0">'Appendix K'!$13:$13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9" l="1"/>
  <c r="J36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68" i="19"/>
  <c r="J67" i="19"/>
  <c r="J66" i="19"/>
  <c r="J65" i="19"/>
  <c r="J64" i="19"/>
  <c r="J63" i="19"/>
  <c r="J62" i="19"/>
  <c r="J61" i="19"/>
  <c r="J60" i="19"/>
  <c r="J59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5" i="19"/>
  <c r="J34" i="19"/>
  <c r="J33" i="19"/>
  <c r="J32" i="19"/>
  <c r="J31" i="19"/>
  <c r="J30" i="19"/>
  <c r="J29" i="19"/>
  <c r="J28" i="19"/>
  <c r="J27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54" i="19" l="1"/>
  <c r="J97" i="19" s="1"/>
  <c r="J69" i="19"/>
  <c r="J22" i="19"/>
  <c r="J94" i="19"/>
  <c r="J98" i="19" l="1"/>
  <c r="J99" i="19" s="1"/>
  <c r="H93" i="19" l="1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68" i="19"/>
  <c r="H67" i="19"/>
  <c r="H66" i="19"/>
  <c r="H65" i="19"/>
  <c r="H64" i="19"/>
  <c r="H63" i="19"/>
  <c r="H62" i="19"/>
  <c r="H61" i="19"/>
  <c r="H60" i="19"/>
  <c r="H59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5" i="19"/>
  <c r="H34" i="19"/>
  <c r="H33" i="19"/>
  <c r="H32" i="19"/>
  <c r="H31" i="19"/>
  <c r="H30" i="19"/>
  <c r="H29" i="19"/>
  <c r="H28" i="19"/>
  <c r="H27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68" i="19"/>
  <c r="F67" i="19"/>
  <c r="F66" i="19"/>
  <c r="F65" i="19"/>
  <c r="F64" i="19"/>
  <c r="F63" i="19"/>
  <c r="F62" i="19"/>
  <c r="F61" i="19"/>
  <c r="F60" i="19"/>
  <c r="F59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5" i="19"/>
  <c r="F34" i="19"/>
  <c r="F33" i="19"/>
  <c r="F32" i="19"/>
  <c r="F31" i="19"/>
  <c r="F30" i="19"/>
  <c r="F29" i="19"/>
  <c r="F28" i="19"/>
  <c r="F27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H69" i="19" l="1"/>
  <c r="H94" i="19"/>
  <c r="H54" i="19"/>
  <c r="H22" i="19"/>
  <c r="F94" i="19"/>
  <c r="F69" i="19"/>
  <c r="F22" i="19"/>
  <c r="H97" i="19" l="1"/>
  <c r="H98" i="19" s="1"/>
  <c r="H99" i="19" s="1"/>
  <c r="F54" i="19"/>
  <c r="F97" i="19" s="1"/>
  <c r="F98" i="19" l="1"/>
  <c r="F99" i="19" s="1"/>
</calcChain>
</file>

<file path=xl/sharedStrings.xml><?xml version="1.0" encoding="utf-8"?>
<sst xmlns="http://schemas.openxmlformats.org/spreadsheetml/2006/main" count="254" uniqueCount="160">
  <si>
    <t>PAY ITEM</t>
  </si>
  <si>
    <t>DESCRIPTION</t>
  </si>
  <si>
    <t xml:space="preserve">UNIT </t>
  </si>
  <si>
    <t>UNIT PRICE</t>
  </si>
  <si>
    <t>AMOUNT</t>
  </si>
  <si>
    <t>TON</t>
  </si>
  <si>
    <t>MOBILIZATION</t>
  </si>
  <si>
    <t>MAINTENANCE OF TRAFFIC</t>
  </si>
  <si>
    <t>CLEARING AND GRUBBING</t>
  </si>
  <si>
    <t>EMBANKMENT</t>
  </si>
  <si>
    <t>STABILIZATION TYPE B</t>
  </si>
  <si>
    <t>LS</t>
  </si>
  <si>
    <t>101-1</t>
  </si>
  <si>
    <t>102-1</t>
  </si>
  <si>
    <t>110-1-1</t>
  </si>
  <si>
    <t>120-6</t>
  </si>
  <si>
    <t>160-4</t>
  </si>
  <si>
    <t>522-1</t>
  </si>
  <si>
    <t>LF</t>
  </si>
  <si>
    <t>120-1</t>
  </si>
  <si>
    <t>REGULAR EXCAVATION</t>
  </si>
  <si>
    <t>SIDEWALK CONCRETE (4" THICK)</t>
  </si>
  <si>
    <t>EA</t>
  </si>
  <si>
    <t>ROADWAY</t>
  </si>
  <si>
    <t>SY</t>
  </si>
  <si>
    <t>CY</t>
  </si>
  <si>
    <t>FRICTION COURSE FC-12.5 (1 1/2") (TRAFFC C)</t>
  </si>
  <si>
    <t>QTY.</t>
  </si>
  <si>
    <t>527-2</t>
  </si>
  <si>
    <t>DETECTABLE WARNING</t>
  </si>
  <si>
    <t>SF</t>
  </si>
  <si>
    <t>570-1-2</t>
  </si>
  <si>
    <t>PERFORMANCE TURF (SODDING)</t>
  </si>
  <si>
    <t>AS</t>
  </si>
  <si>
    <t>706-3</t>
  </si>
  <si>
    <t>REFLECTIVE PAVEMENT MARKERS</t>
  </si>
  <si>
    <t>GM</t>
  </si>
  <si>
    <t>110-4-10</t>
  </si>
  <si>
    <t>REMOVAL OF EXISTING CONCRETE</t>
  </si>
  <si>
    <t>711-11-170</t>
  </si>
  <si>
    <t>THERMO, STD, WHITE, ARROW</t>
  </si>
  <si>
    <t>337-7-83</t>
  </si>
  <si>
    <t>SIGNING AND MARKING</t>
  </si>
  <si>
    <t>630-2-11</t>
  </si>
  <si>
    <t>630-2-12</t>
  </si>
  <si>
    <t>635-2-11</t>
  </si>
  <si>
    <t>670-5-400</t>
  </si>
  <si>
    <t>CONDUIT (F&amp;I) (OPEN TRENCH)</t>
  </si>
  <si>
    <t>CONDUIT (F&amp;I) (DIRECTIONAL BORE)</t>
  </si>
  <si>
    <t>TRAFFIC CONTROLLER ASSEMBLY (MODIFY)</t>
  </si>
  <si>
    <t>711-14-123</t>
  </si>
  <si>
    <t>THERMO, PREFORMED, WHITE, SOLID, 12" FOR CROSSWALK</t>
  </si>
  <si>
    <t>711-16-101</t>
  </si>
  <si>
    <t>THERMO, OTHER SUFACES, WHITE, SOLID, 6"</t>
  </si>
  <si>
    <t>104-10-3</t>
  </si>
  <si>
    <t>SEDIMENT BARIER</t>
  </si>
  <si>
    <t>425-1-351</t>
  </si>
  <si>
    <t>INLETS, CURB, TYPE P-5 (&lt;10)</t>
  </si>
  <si>
    <t>425-1-521</t>
  </si>
  <si>
    <t>INLETS, DT BOT, TYPE C, (&lt;10)</t>
  </si>
  <si>
    <t>430-175-215</t>
  </si>
  <si>
    <t>PIPE CULVERT, CONC., ELLIP., (12x18)</t>
  </si>
  <si>
    <t>430-984-623</t>
  </si>
  <si>
    <t>MITERED END SECTION, SD, (12x18)</t>
  </si>
  <si>
    <t>520-1-10</t>
  </si>
  <si>
    <t>CURB &amp; GUTTER (TYPE F)</t>
  </si>
  <si>
    <t>711-11-125</t>
  </si>
  <si>
    <t>711-16-201</t>
  </si>
  <si>
    <t>THERMO, OTHER SUFACES, YELLOW, SOLID, 6"</t>
  </si>
  <si>
    <t>711-11-224</t>
  </si>
  <si>
    <t>THERMO, STD, YELLOW, SOLID, 18"</t>
  </si>
  <si>
    <t>632-7-1</t>
  </si>
  <si>
    <t>SIGNAL CABLE F&amp;I</t>
  </si>
  <si>
    <t>PI</t>
  </si>
  <si>
    <t>646-1-11</t>
  </si>
  <si>
    <t>ALUMIN. SIGNAL POLE, F&amp;I, PED, T BASE, 4-1/2"</t>
  </si>
  <si>
    <t>646-1-60</t>
  </si>
  <si>
    <t>ALUMIN. SIGNAL POLE, REMOVE</t>
  </si>
  <si>
    <t>650-1-60</t>
  </si>
  <si>
    <t>VEHICULAR TRAFFIC SIGNAL,REMOVE-POLE TO REMAIN</t>
  </si>
  <si>
    <t>653-1-11</t>
  </si>
  <si>
    <t>PEDESTRIAN SIGNAL, F&amp;I, LED COUNTDOWN, 1 WAY</t>
  </si>
  <si>
    <t>660-4-52</t>
  </si>
  <si>
    <t>VDS - VIDEO, ADJUST/MODIFY ABOVE GROUND</t>
  </si>
  <si>
    <t>660-4-51</t>
  </si>
  <si>
    <t>665-1-11</t>
  </si>
  <si>
    <t>VDS - VIDEO, ADJUST/MODIFY CABINET EQUIPMENT</t>
  </si>
  <si>
    <t>PEDESTRIAN DETECTOR, F&amp;I, STANDARD</t>
  </si>
  <si>
    <t>285-711</t>
  </si>
  <si>
    <t>BASE OPTIONAL GROUP 11</t>
  </si>
  <si>
    <t>334-1-14</t>
  </si>
  <si>
    <t>SUPERPAVE (TRAFFIC D)</t>
  </si>
  <si>
    <t>430-94-2</t>
  </si>
  <si>
    <t>DESILT EXISTNG PIPE 36"</t>
  </si>
  <si>
    <t>THERMO, PREFORMED, WHITE, SOLID, 24" STOP BAR CROSSWALK</t>
  </si>
  <si>
    <t>700-1-60</t>
  </si>
  <si>
    <t>REMOVE SINGLE POST SIGN</t>
  </si>
  <si>
    <t>633-8-1</t>
  </si>
  <si>
    <t>MULT-CONDUCTOR COMMUNICATION CABLE, F&amp;I</t>
  </si>
  <si>
    <t>PULL &amp; SPLICE BOX (F&amp;I) (17X30)</t>
  </si>
  <si>
    <t>635-2-12</t>
  </si>
  <si>
    <t>PULL &amp; SPLICE BOX (F&amp;I) (24X36)</t>
  </si>
  <si>
    <t>650-1-14</t>
  </si>
  <si>
    <t>VEHICULAR TRAFFIC SIGNAL, F&amp;I, ALUMIN, 3 SEC-1 WAY</t>
  </si>
  <si>
    <t>682-1-113</t>
  </si>
  <si>
    <t>ITS CCTV CAMERA F&amp;I DOME PTZ ENC- PRESS, IP, HD</t>
  </si>
  <si>
    <t>684-1-1</t>
  </si>
  <si>
    <t>MANAGED FIELD ETHERNET SWITCH, F&amp;I</t>
  </si>
  <si>
    <t>711-11-241</t>
  </si>
  <si>
    <t>430-175-230</t>
  </si>
  <si>
    <t>PIPE CULVERT, ELLIP., (24x38)</t>
  </si>
  <si>
    <t>430-982-633</t>
  </si>
  <si>
    <t>MITERED END SECTION (CD) (24x38)</t>
  </si>
  <si>
    <t>520-1-7</t>
  </si>
  <si>
    <t>CURB &amp; GUTTER (TYPE E)</t>
  </si>
  <si>
    <t>660-4-42</t>
  </si>
  <si>
    <t>VDS - VIDEO, RELOCATE ABOVE GROUND EQUIPMENT</t>
  </si>
  <si>
    <t>400-0-11</t>
  </si>
  <si>
    <t>CONCRETE CLASS NS, GRAVITY WALL</t>
  </si>
  <si>
    <t>515-2-111</t>
  </si>
  <si>
    <t>PEDESTRIAN RAILING</t>
  </si>
  <si>
    <t>632-7-6</t>
  </si>
  <si>
    <t>SIGNAL CABLE, REMOVE - INTERSECTION</t>
  </si>
  <si>
    <t>650-1-19</t>
  </si>
  <si>
    <t>VEHICULAR TRAFFIC SIGNAL, F&amp;I, ALUMIN, 5 SEC-1 WAY</t>
  </si>
  <si>
    <t>THERMO, STD, 2-4 DOTTED GUIDE LINE, YELLOW, 6"</t>
  </si>
  <si>
    <t>711-11-141</t>
  </si>
  <si>
    <t>THERMO, STD, 2-4 DOTTED GUIDE LINE, WHITE, 6"</t>
  </si>
  <si>
    <t>425-2-61</t>
  </si>
  <si>
    <t>MANHOLE, TYPE P-8, (&lt;10)</t>
  </si>
  <si>
    <t>6" WATER MAIN RELOCATION</t>
  </si>
  <si>
    <t>MOBILIZATION/DEMOBILIZATION</t>
  </si>
  <si>
    <t>F&amp;I 6" DI WM VIA OPEN CUT</t>
  </si>
  <si>
    <t>F&amp;I DUCTILE IRON FITTINGS</t>
  </si>
  <si>
    <t>LB</t>
  </si>
  <si>
    <t>F&amp;I 6" GATE VALVE</t>
  </si>
  <si>
    <t>F&amp;I 6" INSERTION VALVE</t>
  </si>
  <si>
    <t>F&amp;I FIRE HYDRANT ASSEMBLY</t>
  </si>
  <si>
    <t>EXCAVATE EXISTING 36"x6" TAPPING SADDLE AND VALVE FOR INSPECTION</t>
  </si>
  <si>
    <t>REPLACE EXISTING 36"x6" TAPPING SADDLE AND VALVE</t>
  </si>
  <si>
    <t>F&amp;I 6" THRUST RESTRAINT FOR EXISTING PIPE JOINTS</t>
  </si>
  <si>
    <t>F&amp;I 1.5" SHORT SIDE WATER SERVICE</t>
  </si>
  <si>
    <t>F&amp;I 1.5" LONG SIDE WATER SERVICE</t>
  </si>
  <si>
    <t>F&amp;I 2" LONG SIDE WATER SERVICE</t>
  </si>
  <si>
    <t>REMOVE &amp; DISPOSE OF EXISTING 6" DI WM</t>
  </si>
  <si>
    <t>REMOVE &amp; SALVAGE EXISTING FIRE HYDRANT ASSEMBLY</t>
  </si>
  <si>
    <t>SUBTOTAL</t>
  </si>
  <si>
    <t>EOC--AECOM</t>
  </si>
  <si>
    <t>SUBTOTAL ALL SECTIONS</t>
  </si>
  <si>
    <t>CONTINGENCY</t>
  </si>
  <si>
    <t>GRAND TOTAL</t>
  </si>
  <si>
    <t>BIDDER NAME________________________________________________</t>
  </si>
  <si>
    <t>BIDDER SIGNATURE___________________________________________</t>
  </si>
  <si>
    <r>
      <t xml:space="preserve">UNIT PRICE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180 </t>
    </r>
    <r>
      <rPr>
        <b/>
        <sz val="12"/>
        <rFont val="Times New Roman"/>
        <family val="1"/>
      </rPr>
      <t>Calendar Days</t>
    </r>
  </si>
  <si>
    <r>
      <t xml:space="preserve">EXTENDED AMOUNT
</t>
    </r>
    <r>
      <rPr>
        <b/>
        <sz val="12"/>
        <color rgb="FFFF0000"/>
        <rFont val="Times New Roman"/>
        <family val="1"/>
      </rPr>
      <t>BID A</t>
    </r>
  </si>
  <si>
    <r>
      <t xml:space="preserve">UNIT PRICE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210 </t>
    </r>
    <r>
      <rPr>
        <b/>
        <sz val="12"/>
        <rFont val="Times New Roman"/>
        <family val="1"/>
      </rPr>
      <t>Calendar Days</t>
    </r>
  </si>
  <si>
    <r>
      <t xml:space="preserve">EXTENDED AMOUNT
</t>
    </r>
    <r>
      <rPr>
        <b/>
        <sz val="12"/>
        <color rgb="FFFF0000"/>
        <rFont val="Times New Roman"/>
        <family val="1"/>
      </rPr>
      <t>BID B</t>
    </r>
  </si>
  <si>
    <t>327-70-6</t>
  </si>
  <si>
    <t>MILLING EXISTING ASPHALT PAYMENT (1 1/2" AVERAGE DEPTH)</t>
  </si>
  <si>
    <t>APPENDIX K, BID PRICING FORM (REVISED)
21-TA003782DJ 66th STREET COURT EAST/64th STREET COURT EAST AT SR 64 INTERSECTION IMPROVEMENTS
COUNTY PROJECT NO. 6015061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</si>
</sst>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&quot;$&quot;#,##0.00"/>
    <numFmt numFmtId="166" formatCode="&quot;$&quot;#,##0.000_);\(&quot;$&quot;#,##0.000\)"/>
  </numFmts>
  <fonts count="8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02">
    <xf numFmtId="0" fontId="0" fillId="0" borderId="0" xfId="0"/>
    <xf numFmtId="0" fontId="0" fillId="0" borderId="0" xfId="0" applyBorder="1"/>
    <xf numFmtId="0" fontId="2" fillId="0" borderId="0" xfId="0" applyFont="1" applyBorder="1" applyProtection="1"/>
    <xf numFmtId="0" fontId="3" fillId="2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indent="1"/>
    </xf>
    <xf numFmtId="1" fontId="2" fillId="0" borderId="1" xfId="0" applyNumberFormat="1" applyFont="1" applyBorder="1" applyAlignment="1" applyProtection="1">
      <alignment horizontal="center" vertical="center"/>
    </xf>
    <xf numFmtId="7" fontId="2" fillId="0" borderId="1" xfId="1" applyNumberFormat="1" applyFont="1" applyBorder="1" applyAlignment="1" applyProtection="1">
      <alignment horizontal="center" vertical="center"/>
    </xf>
    <xf numFmtId="7" fontId="2" fillId="0" borderId="1" xfId="1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 indent="1"/>
    </xf>
    <xf numFmtId="1" fontId="2" fillId="0" borderId="5" xfId="0" applyNumberFormat="1" applyFont="1" applyBorder="1" applyAlignment="1" applyProtection="1">
      <alignment horizontal="center" vertical="center"/>
    </xf>
    <xf numFmtId="7" fontId="2" fillId="0" borderId="2" xfId="1" applyNumberFormat="1" applyFont="1" applyBorder="1" applyAlignment="1" applyProtection="1">
      <alignment horizontal="center" vertical="center"/>
    </xf>
    <xf numFmtId="0" fontId="0" fillId="4" borderId="1" xfId="0" applyFill="1" applyBorder="1" applyProtection="1"/>
    <xf numFmtId="7" fontId="3" fillId="4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165" fontId="2" fillId="0" borderId="1" xfId="1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indent="1"/>
    </xf>
    <xf numFmtId="2" fontId="2" fillId="0" borderId="0" xfId="0" applyNumberFormat="1" applyFont="1" applyBorder="1" applyAlignment="1" applyProtection="1">
      <alignment horizontal="center" vertical="center"/>
    </xf>
    <xf numFmtId="44" fontId="3" fillId="0" borderId="0" xfId="1" applyFont="1" applyBorder="1" applyAlignment="1" applyProtection="1">
      <alignment horizontal="center" vertical="center"/>
    </xf>
    <xf numFmtId="0" fontId="0" fillId="0" borderId="0" xfId="0" applyBorder="1" applyProtection="1"/>
    <xf numFmtId="164" fontId="2" fillId="0" borderId="1" xfId="0" applyNumberFormat="1" applyFont="1" applyBorder="1" applyAlignment="1" applyProtection="1">
      <alignment horizontal="center" vertical="center"/>
    </xf>
    <xf numFmtId="44" fontId="3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7" fontId="3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7" fontId="3" fillId="0" borderId="1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9" fontId="2" fillId="0" borderId="0" xfId="0" applyNumberFormat="1" applyFont="1" applyBorder="1" applyAlignment="1" applyProtection="1">
      <alignment horizontal="center"/>
    </xf>
    <xf numFmtId="165" fontId="2" fillId="0" borderId="7" xfId="0" applyNumberFormat="1" applyFont="1" applyBorder="1" applyAlignment="1" applyProtection="1">
      <alignment horizontal="center"/>
    </xf>
    <xf numFmtId="7" fontId="2" fillId="0" borderId="1" xfId="1" applyNumberFormat="1" applyFont="1" applyBorder="1" applyAlignment="1" applyProtection="1">
      <alignment horizontal="center" vertical="center"/>
      <protection locked="0"/>
    </xf>
    <xf numFmtId="7" fontId="2" fillId="0" borderId="1" xfId="1" applyNumberFormat="1" applyFont="1" applyFill="1" applyBorder="1" applyAlignment="1" applyProtection="1">
      <alignment horizontal="center" vertical="center"/>
      <protection locked="0"/>
    </xf>
    <xf numFmtId="7" fontId="2" fillId="0" borderId="2" xfId="1" applyNumberFormat="1" applyFont="1" applyBorder="1" applyAlignment="1" applyProtection="1">
      <alignment horizontal="center" vertical="center"/>
      <protection locked="0"/>
    </xf>
    <xf numFmtId="165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Protection="1"/>
    <xf numFmtId="0" fontId="3" fillId="2" borderId="20" xfId="0" applyFont="1" applyFill="1" applyBorder="1" applyAlignment="1" applyProtection="1">
      <alignment vertical="center"/>
    </xf>
    <xf numFmtId="0" fontId="2" fillId="0" borderId="19" xfId="0" applyFont="1" applyBorder="1" applyAlignment="1" applyProtection="1">
      <alignment horizontal="center" vertical="center"/>
    </xf>
    <xf numFmtId="7" fontId="2" fillId="0" borderId="20" xfId="1" applyNumberFormat="1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7" fontId="3" fillId="4" borderId="20" xfId="1" applyNumberFormat="1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0" fillId="0" borderId="16" xfId="0" applyBorder="1" applyProtection="1"/>
    <xf numFmtId="0" fontId="2" fillId="0" borderId="15" xfId="0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0" fontId="0" fillId="0" borderId="15" xfId="0" applyBorder="1" applyProtection="1"/>
    <xf numFmtId="166" fontId="2" fillId="0" borderId="20" xfId="1" applyNumberFormat="1" applyFont="1" applyBorder="1" applyAlignment="1" applyProtection="1">
      <alignment horizontal="center" vertical="center"/>
    </xf>
    <xf numFmtId="44" fontId="3" fillId="0" borderId="15" xfId="1" applyFont="1" applyFill="1" applyBorder="1" applyAlignment="1" applyProtection="1">
      <alignment horizontal="center" vertical="center"/>
    </xf>
    <xf numFmtId="7" fontId="3" fillId="0" borderId="16" xfId="1" applyNumberFormat="1" applyFont="1" applyFill="1" applyBorder="1" applyAlignment="1" applyProtection="1">
      <alignment horizontal="center" vertical="center"/>
    </xf>
    <xf numFmtId="7" fontId="3" fillId="0" borderId="20" xfId="0" applyNumberFormat="1" applyFont="1" applyBorder="1" applyAlignment="1" applyProtection="1">
      <alignment horizontal="center"/>
    </xf>
    <xf numFmtId="165" fontId="2" fillId="0" borderId="16" xfId="0" applyNumberFormat="1" applyFont="1" applyBorder="1" applyAlignment="1" applyProtection="1">
      <alignment horizontal="center"/>
    </xf>
    <xf numFmtId="0" fontId="2" fillId="5" borderId="26" xfId="0" applyFont="1" applyFill="1" applyBorder="1" applyAlignment="1" applyProtection="1">
      <alignment horizontal="center"/>
    </xf>
    <xf numFmtId="7" fontId="3" fillId="5" borderId="25" xfId="0" applyNumberFormat="1" applyFont="1" applyFill="1" applyBorder="1" applyAlignment="1" applyProtection="1">
      <alignment horizontal="center"/>
    </xf>
    <xf numFmtId="7" fontId="3" fillId="5" borderId="27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/>
    </xf>
    <xf numFmtId="0" fontId="0" fillId="0" borderId="4" xfId="0" applyBorder="1" applyProtection="1"/>
    <xf numFmtId="44" fontId="3" fillId="0" borderId="28" xfId="1" applyFont="1" applyBorder="1" applyAlignment="1" applyProtection="1">
      <alignment horizontal="center" vertical="center"/>
    </xf>
    <xf numFmtId="0" fontId="0" fillId="0" borderId="28" xfId="0" applyFill="1" applyBorder="1" applyProtection="1"/>
    <xf numFmtId="0" fontId="4" fillId="0" borderId="4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38" fontId="6" fillId="0" borderId="0" xfId="2" applyNumberFormat="1" applyFont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5" borderId="23" xfId="0" applyFont="1" applyFill="1" applyBorder="1" applyAlignment="1" applyProtection="1">
      <alignment horizontal="left"/>
    </xf>
    <xf numFmtId="0" fontId="3" fillId="5" borderId="24" xfId="0" applyFont="1" applyFill="1" applyBorder="1" applyAlignment="1" applyProtection="1">
      <alignment horizontal="left"/>
    </xf>
    <xf numFmtId="0" fontId="3" fillId="5" borderId="25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wrapText="1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4" fontId="3" fillId="4" borderId="21" xfId="1" applyFont="1" applyFill="1" applyBorder="1" applyAlignment="1" applyProtection="1">
      <alignment horizontal="center" vertical="center"/>
    </xf>
    <xf numFmtId="44" fontId="3" fillId="4" borderId="3" xfId="1" applyFont="1" applyFill="1" applyBorder="1" applyAlignment="1" applyProtection="1">
      <alignment horizontal="center" vertical="center"/>
    </xf>
    <xf numFmtId="44" fontId="3" fillId="4" borderId="2" xfId="1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</cellXfs>
  <cellStyles count="3">
    <cellStyle name="Currency" xfId="1" builtinId="4"/>
    <cellStyle name="Normal" xfId="0" builtinId="0"/>
    <cellStyle name="Normal_ConstructionCostMagellanDrWLImp" xfId="2" xr:uid="{8282D702-5DB9-4252-82F3-FC67FA049B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7"/>
  <sheetViews>
    <sheetView tabSelected="1" zoomScaleNormal="100" workbookViewId="0">
      <selection activeCell="G19" sqref="G19"/>
    </sheetView>
  </sheetViews>
  <sheetFormatPr defaultRowHeight="12.75" x14ac:dyDescent="0.2"/>
  <cols>
    <col min="1" max="1" width="15.5703125" style="1" customWidth="1"/>
    <col min="2" max="2" width="85.42578125" style="1" bestFit="1" customWidth="1"/>
    <col min="3" max="3" width="6.85546875" style="1" customWidth="1"/>
    <col min="4" max="4" width="8.7109375" style="1" customWidth="1"/>
    <col min="5" max="6" width="15.7109375" style="1" hidden="1" customWidth="1"/>
    <col min="7" max="7" width="19.5703125" style="1" customWidth="1"/>
    <col min="8" max="8" width="17.5703125" style="1" customWidth="1"/>
    <col min="9" max="9" width="19.5703125" style="1" customWidth="1"/>
    <col min="10" max="10" width="17.5703125" style="1" customWidth="1"/>
  </cols>
  <sheetData>
    <row r="1" spans="1:10" ht="15.75" x14ac:dyDescent="0.25">
      <c r="A1" s="85" t="s">
        <v>159</v>
      </c>
      <c r="B1" s="86"/>
      <c r="C1" s="86"/>
      <c r="D1" s="87"/>
      <c r="E1" s="38"/>
      <c r="F1" s="38"/>
      <c r="G1" s="68"/>
      <c r="H1" s="69"/>
      <c r="I1" s="68"/>
      <c r="J1" s="69"/>
    </row>
    <row r="2" spans="1:10" ht="15.75" x14ac:dyDescent="0.25">
      <c r="A2" s="88"/>
      <c r="B2" s="89"/>
      <c r="C2" s="89"/>
      <c r="D2" s="90"/>
      <c r="E2" s="2"/>
      <c r="F2" s="2"/>
      <c r="G2" s="70"/>
      <c r="H2" s="71"/>
      <c r="I2" s="70"/>
      <c r="J2" s="71"/>
    </row>
    <row r="3" spans="1:10" ht="15.75" x14ac:dyDescent="0.25">
      <c r="A3" s="88"/>
      <c r="B3" s="89"/>
      <c r="C3" s="89"/>
      <c r="D3" s="90"/>
      <c r="E3" s="2"/>
      <c r="F3" s="2"/>
      <c r="G3" s="70"/>
      <c r="H3" s="71"/>
      <c r="I3" s="70"/>
      <c r="J3" s="71"/>
    </row>
    <row r="4" spans="1:10" ht="9" customHeight="1" x14ac:dyDescent="0.2">
      <c r="A4" s="88"/>
      <c r="B4" s="89"/>
      <c r="C4" s="89"/>
      <c r="D4" s="90"/>
      <c r="E4" s="83" t="s">
        <v>147</v>
      </c>
      <c r="F4" s="83"/>
      <c r="G4" s="70"/>
      <c r="H4" s="71"/>
      <c r="I4" s="70"/>
      <c r="J4" s="71"/>
    </row>
    <row r="5" spans="1:10" ht="9" customHeight="1" x14ac:dyDescent="0.2">
      <c r="A5" s="91"/>
      <c r="B5" s="92"/>
      <c r="C5" s="92"/>
      <c r="D5" s="93"/>
      <c r="E5" s="84"/>
      <c r="F5" s="84"/>
      <c r="G5" s="72"/>
      <c r="H5" s="73"/>
      <c r="I5" s="72"/>
      <c r="J5" s="73"/>
    </row>
    <row r="6" spans="1:10" ht="47.25" x14ac:dyDescent="0.2">
      <c r="A6" s="59" t="s">
        <v>0</v>
      </c>
      <c r="B6" s="60" t="s">
        <v>1</v>
      </c>
      <c r="C6" s="60" t="s">
        <v>2</v>
      </c>
      <c r="D6" s="60" t="s">
        <v>27</v>
      </c>
      <c r="E6" s="61" t="s">
        <v>3</v>
      </c>
      <c r="F6" s="60" t="s">
        <v>4</v>
      </c>
      <c r="G6" s="61" t="s">
        <v>153</v>
      </c>
      <c r="H6" s="62" t="s">
        <v>154</v>
      </c>
      <c r="I6" s="61" t="s">
        <v>155</v>
      </c>
      <c r="J6" s="62" t="s">
        <v>156</v>
      </c>
    </row>
    <row r="7" spans="1:10" ht="15.75" x14ac:dyDescent="0.2">
      <c r="A7" s="99" t="s">
        <v>130</v>
      </c>
      <c r="B7" s="100"/>
      <c r="C7" s="100"/>
      <c r="D7" s="101"/>
      <c r="E7" s="3"/>
      <c r="F7" s="3"/>
      <c r="G7" s="3"/>
      <c r="H7" s="39"/>
      <c r="I7" s="3"/>
      <c r="J7" s="39"/>
    </row>
    <row r="8" spans="1:10" ht="14.1" customHeight="1" x14ac:dyDescent="0.2">
      <c r="A8" s="40">
        <v>1</v>
      </c>
      <c r="B8" s="5" t="s">
        <v>131</v>
      </c>
      <c r="C8" s="4" t="s">
        <v>11</v>
      </c>
      <c r="D8" s="6">
        <v>1</v>
      </c>
      <c r="E8" s="7">
        <v>15000</v>
      </c>
      <c r="F8" s="7">
        <f>+E8*$D8</f>
        <v>15000</v>
      </c>
      <c r="G8" s="34"/>
      <c r="H8" s="41">
        <f>+G8*$D8</f>
        <v>0</v>
      </c>
      <c r="I8" s="34"/>
      <c r="J8" s="41">
        <f>+I8*$D8</f>
        <v>0</v>
      </c>
    </row>
    <row r="9" spans="1:10" ht="14.1" customHeight="1" x14ac:dyDescent="0.2">
      <c r="A9" s="40">
        <v>2</v>
      </c>
      <c r="B9" s="5" t="s">
        <v>132</v>
      </c>
      <c r="C9" s="4" t="s">
        <v>18</v>
      </c>
      <c r="D9" s="6">
        <v>280</v>
      </c>
      <c r="E9" s="7">
        <v>130</v>
      </c>
      <c r="F9" s="7">
        <f t="shared" ref="F9:F21" si="0">+E9*$D9</f>
        <v>36400</v>
      </c>
      <c r="G9" s="34"/>
      <c r="H9" s="41">
        <f t="shared" ref="H9:H21" si="1">+G9*$D9</f>
        <v>0</v>
      </c>
      <c r="I9" s="34"/>
      <c r="J9" s="41">
        <f t="shared" ref="J9:J21" si="2">+I9*$D9</f>
        <v>0</v>
      </c>
    </row>
    <row r="10" spans="1:10" ht="14.1" customHeight="1" x14ac:dyDescent="0.2">
      <c r="A10" s="40">
        <v>3</v>
      </c>
      <c r="B10" s="5" t="s">
        <v>133</v>
      </c>
      <c r="C10" s="4" t="s">
        <v>134</v>
      </c>
      <c r="D10" s="6">
        <v>500</v>
      </c>
      <c r="E10" s="7">
        <v>10</v>
      </c>
      <c r="F10" s="7">
        <f t="shared" si="0"/>
        <v>5000</v>
      </c>
      <c r="G10" s="34"/>
      <c r="H10" s="41">
        <f t="shared" si="1"/>
        <v>0</v>
      </c>
      <c r="I10" s="34"/>
      <c r="J10" s="41">
        <f t="shared" si="2"/>
        <v>0</v>
      </c>
    </row>
    <row r="11" spans="1:10" ht="14.1" customHeight="1" x14ac:dyDescent="0.2">
      <c r="A11" s="40">
        <v>4</v>
      </c>
      <c r="B11" s="5" t="s">
        <v>135</v>
      </c>
      <c r="C11" s="4" t="s">
        <v>22</v>
      </c>
      <c r="D11" s="6">
        <v>1</v>
      </c>
      <c r="E11" s="7">
        <v>3000</v>
      </c>
      <c r="F11" s="7">
        <f t="shared" si="0"/>
        <v>3000</v>
      </c>
      <c r="G11" s="34"/>
      <c r="H11" s="41">
        <f t="shared" si="1"/>
        <v>0</v>
      </c>
      <c r="I11" s="34"/>
      <c r="J11" s="41">
        <f t="shared" si="2"/>
        <v>0</v>
      </c>
    </row>
    <row r="12" spans="1:10" ht="14.1" customHeight="1" x14ac:dyDescent="0.2">
      <c r="A12" s="40">
        <v>5</v>
      </c>
      <c r="B12" s="5" t="s">
        <v>136</v>
      </c>
      <c r="C12" s="4" t="s">
        <v>22</v>
      </c>
      <c r="D12" s="6">
        <v>1</v>
      </c>
      <c r="E12" s="8">
        <v>10000</v>
      </c>
      <c r="F12" s="7">
        <f t="shared" si="0"/>
        <v>10000</v>
      </c>
      <c r="G12" s="35"/>
      <c r="H12" s="41">
        <f t="shared" si="1"/>
        <v>0</v>
      </c>
      <c r="I12" s="35"/>
      <c r="J12" s="41">
        <f t="shared" si="2"/>
        <v>0</v>
      </c>
    </row>
    <row r="13" spans="1:10" ht="14.1" customHeight="1" x14ac:dyDescent="0.2">
      <c r="A13" s="40">
        <v>6</v>
      </c>
      <c r="B13" s="5" t="s">
        <v>137</v>
      </c>
      <c r="C13" s="4" t="s">
        <v>22</v>
      </c>
      <c r="D13" s="6">
        <v>1</v>
      </c>
      <c r="E13" s="7">
        <v>3000</v>
      </c>
      <c r="F13" s="7">
        <f t="shared" si="0"/>
        <v>3000</v>
      </c>
      <c r="G13" s="34"/>
      <c r="H13" s="41">
        <f t="shared" si="1"/>
        <v>0</v>
      </c>
      <c r="I13" s="34"/>
      <c r="J13" s="41">
        <f t="shared" si="2"/>
        <v>0</v>
      </c>
    </row>
    <row r="14" spans="1:10" ht="14.1" customHeight="1" x14ac:dyDescent="0.2">
      <c r="A14" s="40">
        <v>7</v>
      </c>
      <c r="B14" s="5" t="s">
        <v>138</v>
      </c>
      <c r="C14" s="4" t="s">
        <v>11</v>
      </c>
      <c r="D14" s="6">
        <v>1</v>
      </c>
      <c r="E14" s="8">
        <v>3000</v>
      </c>
      <c r="F14" s="7">
        <f t="shared" si="0"/>
        <v>3000</v>
      </c>
      <c r="G14" s="35"/>
      <c r="H14" s="41">
        <f t="shared" si="1"/>
        <v>0</v>
      </c>
      <c r="I14" s="35"/>
      <c r="J14" s="41">
        <f t="shared" si="2"/>
        <v>0</v>
      </c>
    </row>
    <row r="15" spans="1:10" ht="14.1" customHeight="1" x14ac:dyDescent="0.2">
      <c r="A15" s="40">
        <v>8</v>
      </c>
      <c r="B15" s="5" t="s">
        <v>139</v>
      </c>
      <c r="C15" s="4" t="s">
        <v>11</v>
      </c>
      <c r="D15" s="6">
        <v>1</v>
      </c>
      <c r="E15" s="7">
        <v>25000</v>
      </c>
      <c r="F15" s="7">
        <f t="shared" si="0"/>
        <v>25000</v>
      </c>
      <c r="G15" s="34"/>
      <c r="H15" s="41">
        <f t="shared" si="1"/>
        <v>0</v>
      </c>
      <c r="I15" s="34"/>
      <c r="J15" s="41">
        <f t="shared" si="2"/>
        <v>0</v>
      </c>
    </row>
    <row r="16" spans="1:10" ht="14.1" customHeight="1" x14ac:dyDescent="0.2">
      <c r="A16" s="40">
        <v>9</v>
      </c>
      <c r="B16" s="5" t="s">
        <v>140</v>
      </c>
      <c r="C16" s="4" t="s">
        <v>22</v>
      </c>
      <c r="D16" s="6">
        <v>4</v>
      </c>
      <c r="E16" s="7">
        <v>1200</v>
      </c>
      <c r="F16" s="7">
        <f t="shared" si="0"/>
        <v>4800</v>
      </c>
      <c r="G16" s="34"/>
      <c r="H16" s="41">
        <f t="shared" si="1"/>
        <v>0</v>
      </c>
      <c r="I16" s="34"/>
      <c r="J16" s="41">
        <f t="shared" si="2"/>
        <v>0</v>
      </c>
    </row>
    <row r="17" spans="1:10" ht="14.1" customHeight="1" x14ac:dyDescent="0.2">
      <c r="A17" s="40">
        <v>10</v>
      </c>
      <c r="B17" s="5" t="s">
        <v>141</v>
      </c>
      <c r="C17" s="4" t="s">
        <v>22</v>
      </c>
      <c r="D17" s="6">
        <v>1</v>
      </c>
      <c r="E17" s="7">
        <v>1500</v>
      </c>
      <c r="F17" s="7">
        <f t="shared" si="0"/>
        <v>1500</v>
      </c>
      <c r="G17" s="34"/>
      <c r="H17" s="41">
        <f t="shared" si="1"/>
        <v>0</v>
      </c>
      <c r="I17" s="34"/>
      <c r="J17" s="41">
        <f t="shared" si="2"/>
        <v>0</v>
      </c>
    </row>
    <row r="18" spans="1:10" ht="14.1" customHeight="1" x14ac:dyDescent="0.2">
      <c r="A18" s="40">
        <v>11</v>
      </c>
      <c r="B18" s="5" t="s">
        <v>142</v>
      </c>
      <c r="C18" s="4" t="s">
        <v>22</v>
      </c>
      <c r="D18" s="6">
        <v>1</v>
      </c>
      <c r="E18" s="7">
        <v>3000</v>
      </c>
      <c r="F18" s="7">
        <f t="shared" si="0"/>
        <v>3000</v>
      </c>
      <c r="G18" s="34"/>
      <c r="H18" s="41">
        <f t="shared" si="1"/>
        <v>0</v>
      </c>
      <c r="I18" s="34"/>
      <c r="J18" s="41">
        <f t="shared" si="2"/>
        <v>0</v>
      </c>
    </row>
    <row r="19" spans="1:10" ht="14.1" customHeight="1" x14ac:dyDescent="0.2">
      <c r="A19" s="40">
        <v>12</v>
      </c>
      <c r="B19" s="5" t="s">
        <v>143</v>
      </c>
      <c r="C19" s="4" t="s">
        <v>22</v>
      </c>
      <c r="D19" s="6">
        <v>1</v>
      </c>
      <c r="E19" s="7">
        <v>3500</v>
      </c>
      <c r="F19" s="7">
        <f t="shared" si="0"/>
        <v>3500</v>
      </c>
      <c r="G19" s="34"/>
      <c r="H19" s="41">
        <f t="shared" si="1"/>
        <v>0</v>
      </c>
      <c r="I19" s="34"/>
      <c r="J19" s="41">
        <f t="shared" si="2"/>
        <v>0</v>
      </c>
    </row>
    <row r="20" spans="1:10" ht="14.1" customHeight="1" x14ac:dyDescent="0.2">
      <c r="A20" s="42">
        <v>13</v>
      </c>
      <c r="B20" s="10" t="s">
        <v>144</v>
      </c>
      <c r="C20" s="9" t="s">
        <v>18</v>
      </c>
      <c r="D20" s="11">
        <v>270</v>
      </c>
      <c r="E20" s="7">
        <v>15</v>
      </c>
      <c r="F20" s="7">
        <f t="shared" si="0"/>
        <v>4050</v>
      </c>
      <c r="G20" s="34"/>
      <c r="H20" s="41">
        <f t="shared" si="1"/>
        <v>0</v>
      </c>
      <c r="I20" s="34"/>
      <c r="J20" s="41">
        <f t="shared" si="2"/>
        <v>0</v>
      </c>
    </row>
    <row r="21" spans="1:10" ht="14.1" customHeight="1" x14ac:dyDescent="0.2">
      <c r="A21" s="40">
        <v>14</v>
      </c>
      <c r="B21" s="5" t="s">
        <v>145</v>
      </c>
      <c r="C21" s="4" t="s">
        <v>11</v>
      </c>
      <c r="D21" s="6">
        <v>1</v>
      </c>
      <c r="E21" s="12">
        <v>500</v>
      </c>
      <c r="F21" s="7">
        <f t="shared" si="0"/>
        <v>500</v>
      </c>
      <c r="G21" s="36"/>
      <c r="H21" s="41">
        <f t="shared" si="1"/>
        <v>0</v>
      </c>
      <c r="I21" s="36"/>
      <c r="J21" s="41">
        <f t="shared" si="2"/>
        <v>0</v>
      </c>
    </row>
    <row r="22" spans="1:10" ht="14.1" customHeight="1" x14ac:dyDescent="0.2">
      <c r="A22" s="96" t="s">
        <v>146</v>
      </c>
      <c r="B22" s="97"/>
      <c r="C22" s="97"/>
      <c r="D22" s="98"/>
      <c r="E22" s="13"/>
      <c r="F22" s="14">
        <f>SUM(F8:F21)</f>
        <v>117750</v>
      </c>
      <c r="G22" s="13"/>
      <c r="H22" s="43">
        <f>SUM(H8:H21)</f>
        <v>0</v>
      </c>
      <c r="I22" s="13"/>
      <c r="J22" s="43">
        <f>SUM(J8:J21)</f>
        <v>0</v>
      </c>
    </row>
    <row r="23" spans="1:10" ht="14.1" customHeight="1" x14ac:dyDescent="0.25">
      <c r="A23" s="44"/>
      <c r="B23" s="15"/>
      <c r="C23" s="15"/>
      <c r="D23" s="15"/>
      <c r="E23" s="15"/>
      <c r="F23" s="15"/>
      <c r="G23" s="15"/>
      <c r="H23" s="15"/>
      <c r="I23" s="63"/>
      <c r="J23" s="45"/>
    </row>
    <row r="24" spans="1:10" ht="14.1" customHeight="1" x14ac:dyDescent="0.2">
      <c r="A24" s="94"/>
      <c r="B24" s="95"/>
      <c r="C24" s="95"/>
      <c r="D24" s="95"/>
      <c r="E24" s="95"/>
      <c r="F24" s="95"/>
      <c r="G24" s="24"/>
      <c r="H24" s="24"/>
      <c r="I24" s="64"/>
      <c r="J24" s="46"/>
    </row>
    <row r="25" spans="1:10" ht="47.25" x14ac:dyDescent="0.2">
      <c r="A25" s="59" t="s">
        <v>0</v>
      </c>
      <c r="B25" s="60" t="s">
        <v>1</v>
      </c>
      <c r="C25" s="60" t="s">
        <v>2</v>
      </c>
      <c r="D25" s="60" t="s">
        <v>27</v>
      </c>
      <c r="E25" s="61" t="s">
        <v>3</v>
      </c>
      <c r="F25" s="60" t="s">
        <v>4</v>
      </c>
      <c r="G25" s="61" t="s">
        <v>153</v>
      </c>
      <c r="H25" s="62" t="s">
        <v>154</v>
      </c>
      <c r="I25" s="61" t="s">
        <v>155</v>
      </c>
      <c r="J25" s="62" t="s">
        <v>156</v>
      </c>
    </row>
    <row r="26" spans="1:10" ht="15.75" x14ac:dyDescent="0.2">
      <c r="A26" s="99" t="s">
        <v>23</v>
      </c>
      <c r="B26" s="100"/>
      <c r="C26" s="100"/>
      <c r="D26" s="101"/>
      <c r="E26" s="16"/>
      <c r="F26" s="3"/>
      <c r="G26" s="16"/>
      <c r="H26" s="39"/>
      <c r="I26" s="16"/>
      <c r="J26" s="39"/>
    </row>
    <row r="27" spans="1:10" ht="14.1" customHeight="1" x14ac:dyDescent="0.2">
      <c r="A27" s="40" t="s">
        <v>12</v>
      </c>
      <c r="B27" s="5" t="s">
        <v>6</v>
      </c>
      <c r="C27" s="4" t="s">
        <v>11</v>
      </c>
      <c r="D27" s="6">
        <v>1</v>
      </c>
      <c r="E27" s="17">
        <v>59679.315256000024</v>
      </c>
      <c r="F27" s="7">
        <f t="shared" ref="F27:F53" si="3">+E27*$D27</f>
        <v>59679.315256000024</v>
      </c>
      <c r="G27" s="37"/>
      <c r="H27" s="41">
        <f t="shared" ref="H27:H53" si="4">+G27*$D27</f>
        <v>0</v>
      </c>
      <c r="I27" s="37"/>
      <c r="J27" s="41">
        <f t="shared" ref="J27:J53" si="5">+I27*$D27</f>
        <v>0</v>
      </c>
    </row>
    <row r="28" spans="1:10" ht="14.1" customHeight="1" x14ac:dyDescent="0.2">
      <c r="A28" s="40" t="s">
        <v>13</v>
      </c>
      <c r="B28" s="5" t="s">
        <v>7</v>
      </c>
      <c r="C28" s="4" t="s">
        <v>11</v>
      </c>
      <c r="D28" s="6">
        <v>1</v>
      </c>
      <c r="E28" s="17">
        <v>29839.657628000012</v>
      </c>
      <c r="F28" s="7">
        <f t="shared" si="3"/>
        <v>29839.657628000012</v>
      </c>
      <c r="G28" s="37"/>
      <c r="H28" s="41">
        <f t="shared" si="4"/>
        <v>0</v>
      </c>
      <c r="I28" s="37"/>
      <c r="J28" s="41">
        <f t="shared" si="5"/>
        <v>0</v>
      </c>
    </row>
    <row r="29" spans="1:10" ht="14.1" customHeight="1" x14ac:dyDescent="0.2">
      <c r="A29" s="40" t="s">
        <v>54</v>
      </c>
      <c r="B29" s="5" t="s">
        <v>55</v>
      </c>
      <c r="C29" s="4" t="s">
        <v>18</v>
      </c>
      <c r="D29" s="6">
        <v>600</v>
      </c>
      <c r="E29" s="17">
        <v>1.5620000000000001</v>
      </c>
      <c r="F29" s="7">
        <f t="shared" si="3"/>
        <v>937.2</v>
      </c>
      <c r="G29" s="37"/>
      <c r="H29" s="41">
        <f t="shared" si="4"/>
        <v>0</v>
      </c>
      <c r="I29" s="37"/>
      <c r="J29" s="41">
        <f t="shared" si="5"/>
        <v>0</v>
      </c>
    </row>
    <row r="30" spans="1:10" ht="14.1" customHeight="1" x14ac:dyDescent="0.2">
      <c r="A30" s="40" t="s">
        <v>14</v>
      </c>
      <c r="B30" s="5" t="s">
        <v>8</v>
      </c>
      <c r="C30" s="4" t="s">
        <v>11</v>
      </c>
      <c r="D30" s="6">
        <v>1</v>
      </c>
      <c r="E30" s="17">
        <v>44759.486442000016</v>
      </c>
      <c r="F30" s="7">
        <f t="shared" si="3"/>
        <v>44759.486442000016</v>
      </c>
      <c r="G30" s="37"/>
      <c r="H30" s="41">
        <f t="shared" si="4"/>
        <v>0</v>
      </c>
      <c r="I30" s="37"/>
      <c r="J30" s="41">
        <f t="shared" si="5"/>
        <v>0</v>
      </c>
    </row>
    <row r="31" spans="1:10" ht="14.1" customHeight="1" x14ac:dyDescent="0.2">
      <c r="A31" s="40" t="s">
        <v>37</v>
      </c>
      <c r="B31" s="5" t="s">
        <v>38</v>
      </c>
      <c r="C31" s="4" t="s">
        <v>24</v>
      </c>
      <c r="D31" s="6">
        <v>200</v>
      </c>
      <c r="E31" s="17">
        <v>23.199000000000002</v>
      </c>
      <c r="F31" s="7">
        <f t="shared" si="3"/>
        <v>4639.8</v>
      </c>
      <c r="G31" s="37"/>
      <c r="H31" s="41">
        <f t="shared" si="4"/>
        <v>0</v>
      </c>
      <c r="I31" s="37"/>
      <c r="J31" s="41">
        <f t="shared" si="5"/>
        <v>0</v>
      </c>
    </row>
    <row r="32" spans="1:10" ht="14.1" customHeight="1" x14ac:dyDescent="0.2">
      <c r="A32" s="40" t="s">
        <v>19</v>
      </c>
      <c r="B32" s="5" t="s">
        <v>20</v>
      </c>
      <c r="C32" s="4" t="s">
        <v>25</v>
      </c>
      <c r="D32" s="6">
        <v>65</v>
      </c>
      <c r="E32" s="17">
        <v>20.878000000000004</v>
      </c>
      <c r="F32" s="7">
        <f t="shared" si="3"/>
        <v>1357.0700000000002</v>
      </c>
      <c r="G32" s="37"/>
      <c r="H32" s="41">
        <f t="shared" si="4"/>
        <v>0</v>
      </c>
      <c r="I32" s="37"/>
      <c r="J32" s="41">
        <f t="shared" si="5"/>
        <v>0</v>
      </c>
    </row>
    <row r="33" spans="1:10" ht="14.1" customHeight="1" x14ac:dyDescent="0.2">
      <c r="A33" s="40" t="s">
        <v>15</v>
      </c>
      <c r="B33" s="5" t="s">
        <v>9</v>
      </c>
      <c r="C33" s="4" t="s">
        <v>25</v>
      </c>
      <c r="D33" s="6">
        <v>125</v>
      </c>
      <c r="E33" s="17">
        <v>21.141999999999999</v>
      </c>
      <c r="F33" s="7">
        <f t="shared" si="3"/>
        <v>2642.75</v>
      </c>
      <c r="G33" s="37"/>
      <c r="H33" s="41">
        <f t="shared" si="4"/>
        <v>0</v>
      </c>
      <c r="I33" s="37"/>
      <c r="J33" s="41">
        <f t="shared" si="5"/>
        <v>0</v>
      </c>
    </row>
    <row r="34" spans="1:10" ht="14.1" customHeight="1" x14ac:dyDescent="0.2">
      <c r="A34" s="40" t="s">
        <v>16</v>
      </c>
      <c r="B34" s="5" t="s">
        <v>10</v>
      </c>
      <c r="C34" s="4" t="s">
        <v>24</v>
      </c>
      <c r="D34" s="6">
        <v>660</v>
      </c>
      <c r="E34" s="17">
        <v>6.5780000000000012</v>
      </c>
      <c r="F34" s="7">
        <f t="shared" si="3"/>
        <v>4341.4800000000005</v>
      </c>
      <c r="G34" s="37"/>
      <c r="H34" s="41">
        <f t="shared" si="4"/>
        <v>0</v>
      </c>
      <c r="I34" s="37"/>
      <c r="J34" s="41">
        <f t="shared" si="5"/>
        <v>0</v>
      </c>
    </row>
    <row r="35" spans="1:10" ht="14.25" customHeight="1" x14ac:dyDescent="0.2">
      <c r="A35" s="40" t="s">
        <v>88</v>
      </c>
      <c r="B35" s="5" t="s">
        <v>89</v>
      </c>
      <c r="C35" s="4" t="s">
        <v>24</v>
      </c>
      <c r="D35" s="6">
        <v>479</v>
      </c>
      <c r="E35" s="17">
        <v>27.093</v>
      </c>
      <c r="F35" s="7">
        <f t="shared" si="3"/>
        <v>12977.547</v>
      </c>
      <c r="G35" s="37"/>
      <c r="H35" s="41">
        <f t="shared" si="4"/>
        <v>0</v>
      </c>
      <c r="I35" s="37"/>
      <c r="J35" s="41">
        <f t="shared" si="5"/>
        <v>0</v>
      </c>
    </row>
    <row r="36" spans="1:10" ht="14.25" customHeight="1" x14ac:dyDescent="0.2">
      <c r="A36" s="40" t="s">
        <v>157</v>
      </c>
      <c r="B36" s="5" t="s">
        <v>158</v>
      </c>
      <c r="C36" s="4" t="s">
        <v>24</v>
      </c>
      <c r="D36" s="6">
        <v>1130</v>
      </c>
      <c r="E36" s="17"/>
      <c r="F36" s="7"/>
      <c r="G36" s="37"/>
      <c r="H36" s="41">
        <f t="shared" si="4"/>
        <v>0</v>
      </c>
      <c r="I36" s="37"/>
      <c r="J36" s="41">
        <f t="shared" si="5"/>
        <v>0</v>
      </c>
    </row>
    <row r="37" spans="1:10" ht="14.1" customHeight="1" x14ac:dyDescent="0.2">
      <c r="A37" s="40" t="s">
        <v>90</v>
      </c>
      <c r="B37" s="5" t="s">
        <v>91</v>
      </c>
      <c r="C37" s="4" t="s">
        <v>5</v>
      </c>
      <c r="D37" s="18">
        <v>127.8</v>
      </c>
      <c r="E37" s="17">
        <v>132</v>
      </c>
      <c r="F37" s="7">
        <f t="shared" si="3"/>
        <v>16869.599999999999</v>
      </c>
      <c r="G37" s="37"/>
      <c r="H37" s="41">
        <f t="shared" si="4"/>
        <v>0</v>
      </c>
      <c r="I37" s="37"/>
      <c r="J37" s="41">
        <f t="shared" si="5"/>
        <v>0</v>
      </c>
    </row>
    <row r="38" spans="1:10" ht="14.1" customHeight="1" x14ac:dyDescent="0.2">
      <c r="A38" s="40" t="s">
        <v>41</v>
      </c>
      <c r="B38" s="5" t="s">
        <v>26</v>
      </c>
      <c r="C38" s="4" t="s">
        <v>5</v>
      </c>
      <c r="D38" s="18">
        <v>132.56</v>
      </c>
      <c r="E38" s="17">
        <v>137.31300000000002</v>
      </c>
      <c r="F38" s="7">
        <f t="shared" si="3"/>
        <v>18202.211280000003</v>
      </c>
      <c r="G38" s="37"/>
      <c r="H38" s="41">
        <f t="shared" si="4"/>
        <v>0</v>
      </c>
      <c r="I38" s="37"/>
      <c r="J38" s="41">
        <f t="shared" si="5"/>
        <v>0</v>
      </c>
    </row>
    <row r="39" spans="1:10" ht="14.1" customHeight="1" x14ac:dyDescent="0.2">
      <c r="A39" s="40" t="s">
        <v>117</v>
      </c>
      <c r="B39" s="5" t="s">
        <v>118</v>
      </c>
      <c r="C39" s="4" t="s">
        <v>25</v>
      </c>
      <c r="D39" s="6">
        <v>6</v>
      </c>
      <c r="E39" s="17">
        <v>924.00000000000011</v>
      </c>
      <c r="F39" s="7">
        <f t="shared" si="3"/>
        <v>5544.0000000000009</v>
      </c>
      <c r="G39" s="37"/>
      <c r="H39" s="41">
        <f t="shared" si="4"/>
        <v>0</v>
      </c>
      <c r="I39" s="37"/>
      <c r="J39" s="41">
        <f t="shared" si="5"/>
        <v>0</v>
      </c>
    </row>
    <row r="40" spans="1:10" ht="14.1" customHeight="1" x14ac:dyDescent="0.2">
      <c r="A40" s="40" t="s">
        <v>56</v>
      </c>
      <c r="B40" s="5" t="s">
        <v>57</v>
      </c>
      <c r="C40" s="4" t="s">
        <v>22</v>
      </c>
      <c r="D40" s="19">
        <v>4</v>
      </c>
      <c r="E40" s="17">
        <v>6160.0000000000009</v>
      </c>
      <c r="F40" s="7">
        <f t="shared" si="3"/>
        <v>24640.000000000004</v>
      </c>
      <c r="G40" s="37"/>
      <c r="H40" s="41">
        <f t="shared" si="4"/>
        <v>0</v>
      </c>
      <c r="I40" s="37"/>
      <c r="J40" s="41">
        <f t="shared" si="5"/>
        <v>0</v>
      </c>
    </row>
    <row r="41" spans="1:10" ht="14.1" customHeight="1" x14ac:dyDescent="0.2">
      <c r="A41" s="40" t="s">
        <v>58</v>
      </c>
      <c r="B41" s="5" t="s">
        <v>59</v>
      </c>
      <c r="C41" s="4" t="s">
        <v>22</v>
      </c>
      <c r="D41" s="19">
        <v>1</v>
      </c>
      <c r="E41" s="17">
        <v>6304.1440000000002</v>
      </c>
      <c r="F41" s="7">
        <f t="shared" si="3"/>
        <v>6304.1440000000002</v>
      </c>
      <c r="G41" s="37"/>
      <c r="H41" s="41">
        <f t="shared" si="4"/>
        <v>0</v>
      </c>
      <c r="I41" s="37"/>
      <c r="J41" s="41">
        <f t="shared" si="5"/>
        <v>0</v>
      </c>
    </row>
    <row r="42" spans="1:10" ht="14.1" customHeight="1" x14ac:dyDescent="0.2">
      <c r="A42" s="40" t="s">
        <v>128</v>
      </c>
      <c r="B42" s="5" t="s">
        <v>129</v>
      </c>
      <c r="C42" s="4" t="s">
        <v>22</v>
      </c>
      <c r="D42" s="19">
        <v>1</v>
      </c>
      <c r="E42" s="17">
        <v>6050.0000000000009</v>
      </c>
      <c r="F42" s="7">
        <f t="shared" si="3"/>
        <v>6050.0000000000009</v>
      </c>
      <c r="G42" s="37"/>
      <c r="H42" s="41">
        <f t="shared" si="4"/>
        <v>0</v>
      </c>
      <c r="I42" s="37"/>
      <c r="J42" s="41">
        <f t="shared" si="5"/>
        <v>0</v>
      </c>
    </row>
    <row r="43" spans="1:10" ht="14.1" customHeight="1" x14ac:dyDescent="0.2">
      <c r="A43" s="40" t="s">
        <v>92</v>
      </c>
      <c r="B43" s="5" t="s">
        <v>93</v>
      </c>
      <c r="C43" s="4" t="s">
        <v>18</v>
      </c>
      <c r="D43" s="19">
        <v>54</v>
      </c>
      <c r="E43" s="17">
        <v>9.4710000000000001</v>
      </c>
      <c r="F43" s="7">
        <f t="shared" si="3"/>
        <v>511.43400000000003</v>
      </c>
      <c r="G43" s="37"/>
      <c r="H43" s="41">
        <f t="shared" si="4"/>
        <v>0</v>
      </c>
      <c r="I43" s="37"/>
      <c r="J43" s="41">
        <f t="shared" si="5"/>
        <v>0</v>
      </c>
    </row>
    <row r="44" spans="1:10" ht="14.1" customHeight="1" x14ac:dyDescent="0.2">
      <c r="A44" s="40" t="s">
        <v>109</v>
      </c>
      <c r="B44" s="5" t="s">
        <v>110</v>
      </c>
      <c r="C44" s="4" t="s">
        <v>18</v>
      </c>
      <c r="D44" s="19">
        <v>26</v>
      </c>
      <c r="E44" s="17">
        <v>191.994</v>
      </c>
      <c r="F44" s="7">
        <f t="shared" si="3"/>
        <v>4991.8440000000001</v>
      </c>
      <c r="G44" s="37"/>
      <c r="H44" s="41">
        <f t="shared" si="4"/>
        <v>0</v>
      </c>
      <c r="I44" s="37"/>
      <c r="J44" s="41">
        <f t="shared" si="5"/>
        <v>0</v>
      </c>
    </row>
    <row r="45" spans="1:10" ht="14.1" customHeight="1" x14ac:dyDescent="0.2">
      <c r="A45" s="40" t="s">
        <v>60</v>
      </c>
      <c r="B45" s="5" t="s">
        <v>61</v>
      </c>
      <c r="C45" s="4" t="s">
        <v>18</v>
      </c>
      <c r="D45" s="19">
        <v>517</v>
      </c>
      <c r="E45" s="17">
        <v>281.46800000000002</v>
      </c>
      <c r="F45" s="7">
        <f t="shared" si="3"/>
        <v>145518.95600000001</v>
      </c>
      <c r="G45" s="37"/>
      <c r="H45" s="41">
        <f t="shared" si="4"/>
        <v>0</v>
      </c>
      <c r="I45" s="37"/>
      <c r="J45" s="41">
        <f t="shared" si="5"/>
        <v>0</v>
      </c>
    </row>
    <row r="46" spans="1:10" ht="14.1" customHeight="1" x14ac:dyDescent="0.2">
      <c r="A46" s="40" t="s">
        <v>111</v>
      </c>
      <c r="B46" s="5" t="s">
        <v>112</v>
      </c>
      <c r="C46" s="4" t="s">
        <v>22</v>
      </c>
      <c r="D46" s="19">
        <v>2</v>
      </c>
      <c r="E46" s="17">
        <v>3504.2810000000004</v>
      </c>
      <c r="F46" s="7">
        <f t="shared" si="3"/>
        <v>7008.5620000000008</v>
      </c>
      <c r="G46" s="37"/>
      <c r="H46" s="41">
        <f t="shared" si="4"/>
        <v>0</v>
      </c>
      <c r="I46" s="37"/>
      <c r="J46" s="41">
        <f t="shared" si="5"/>
        <v>0</v>
      </c>
    </row>
    <row r="47" spans="1:10" ht="14.1" customHeight="1" x14ac:dyDescent="0.2">
      <c r="A47" s="40" t="s">
        <v>62</v>
      </c>
      <c r="B47" s="5" t="s">
        <v>63</v>
      </c>
      <c r="C47" s="4" t="s">
        <v>22</v>
      </c>
      <c r="D47" s="19">
        <v>1</v>
      </c>
      <c r="E47" s="17">
        <v>3300.0000000000005</v>
      </c>
      <c r="F47" s="7">
        <f t="shared" si="3"/>
        <v>3300.0000000000005</v>
      </c>
      <c r="G47" s="37"/>
      <c r="H47" s="41">
        <f t="shared" si="4"/>
        <v>0</v>
      </c>
      <c r="I47" s="37"/>
      <c r="J47" s="41">
        <f t="shared" si="5"/>
        <v>0</v>
      </c>
    </row>
    <row r="48" spans="1:10" ht="14.1" customHeight="1" x14ac:dyDescent="0.2">
      <c r="A48" s="40" t="s">
        <v>119</v>
      </c>
      <c r="B48" s="5" t="s">
        <v>120</v>
      </c>
      <c r="C48" s="4" t="s">
        <v>18</v>
      </c>
      <c r="D48" s="19">
        <v>74</v>
      </c>
      <c r="E48" s="17">
        <v>91.300000000000011</v>
      </c>
      <c r="F48" s="7">
        <f t="shared" si="3"/>
        <v>6756.2000000000007</v>
      </c>
      <c r="G48" s="37"/>
      <c r="H48" s="41">
        <f t="shared" si="4"/>
        <v>0</v>
      </c>
      <c r="I48" s="37"/>
      <c r="J48" s="41">
        <f t="shared" si="5"/>
        <v>0</v>
      </c>
    </row>
    <row r="49" spans="1:10" ht="14.1" customHeight="1" x14ac:dyDescent="0.2">
      <c r="A49" s="40" t="s">
        <v>113</v>
      </c>
      <c r="B49" s="5" t="s">
        <v>114</v>
      </c>
      <c r="C49" s="4" t="s">
        <v>18</v>
      </c>
      <c r="D49" s="19">
        <v>153</v>
      </c>
      <c r="E49" s="17">
        <v>16.676000000000002</v>
      </c>
      <c r="F49" s="7">
        <f t="shared" si="3"/>
        <v>2551.4280000000003</v>
      </c>
      <c r="G49" s="37"/>
      <c r="H49" s="41">
        <f t="shared" si="4"/>
        <v>0</v>
      </c>
      <c r="I49" s="37"/>
      <c r="J49" s="41">
        <f t="shared" si="5"/>
        <v>0</v>
      </c>
    </row>
    <row r="50" spans="1:10" ht="14.1" customHeight="1" x14ac:dyDescent="0.2">
      <c r="A50" s="40" t="s">
        <v>64</v>
      </c>
      <c r="B50" s="5" t="s">
        <v>65</v>
      </c>
      <c r="C50" s="4" t="s">
        <v>18</v>
      </c>
      <c r="D50" s="19">
        <v>474</v>
      </c>
      <c r="E50" s="17">
        <v>27.060000000000002</v>
      </c>
      <c r="F50" s="7">
        <f t="shared" si="3"/>
        <v>12826.44</v>
      </c>
      <c r="G50" s="37"/>
      <c r="H50" s="41">
        <f t="shared" si="4"/>
        <v>0</v>
      </c>
      <c r="I50" s="37"/>
      <c r="J50" s="41">
        <f t="shared" si="5"/>
        <v>0</v>
      </c>
    </row>
    <row r="51" spans="1:10" ht="14.1" customHeight="1" x14ac:dyDescent="0.2">
      <c r="A51" s="40" t="s">
        <v>17</v>
      </c>
      <c r="B51" s="5" t="s">
        <v>21</v>
      </c>
      <c r="C51" s="4" t="s">
        <v>24</v>
      </c>
      <c r="D51" s="6">
        <v>216</v>
      </c>
      <c r="E51" s="17">
        <v>38.610000000000007</v>
      </c>
      <c r="F51" s="7">
        <f t="shared" si="3"/>
        <v>8339.760000000002</v>
      </c>
      <c r="G51" s="37"/>
      <c r="H51" s="41">
        <f t="shared" si="4"/>
        <v>0</v>
      </c>
      <c r="I51" s="37"/>
      <c r="J51" s="41">
        <f t="shared" si="5"/>
        <v>0</v>
      </c>
    </row>
    <row r="52" spans="1:10" ht="14.1" customHeight="1" x14ac:dyDescent="0.2">
      <c r="A52" s="40" t="s">
        <v>28</v>
      </c>
      <c r="B52" s="5" t="s">
        <v>29</v>
      </c>
      <c r="C52" s="4" t="s">
        <v>30</v>
      </c>
      <c r="D52" s="6">
        <v>40</v>
      </c>
      <c r="E52" s="17">
        <v>31.405000000000005</v>
      </c>
      <c r="F52" s="7">
        <f t="shared" si="3"/>
        <v>1256.2000000000003</v>
      </c>
      <c r="G52" s="37"/>
      <c r="H52" s="41">
        <f t="shared" si="4"/>
        <v>0</v>
      </c>
      <c r="I52" s="37"/>
      <c r="J52" s="41">
        <f t="shared" si="5"/>
        <v>0</v>
      </c>
    </row>
    <row r="53" spans="1:10" ht="14.1" customHeight="1" x14ac:dyDescent="0.2">
      <c r="A53" s="40" t="s">
        <v>31</v>
      </c>
      <c r="B53" s="5" t="s">
        <v>32</v>
      </c>
      <c r="C53" s="4" t="s">
        <v>24</v>
      </c>
      <c r="D53" s="6">
        <v>595</v>
      </c>
      <c r="E53" s="17">
        <v>2.9700000000000006</v>
      </c>
      <c r="F53" s="7">
        <f t="shared" si="3"/>
        <v>1767.1500000000003</v>
      </c>
      <c r="G53" s="37"/>
      <c r="H53" s="41">
        <f t="shared" si="4"/>
        <v>0</v>
      </c>
      <c r="I53" s="37"/>
      <c r="J53" s="41">
        <f t="shared" si="5"/>
        <v>0</v>
      </c>
    </row>
    <row r="54" spans="1:10" ht="14.1" customHeight="1" x14ac:dyDescent="0.2">
      <c r="A54" s="96" t="s">
        <v>146</v>
      </c>
      <c r="B54" s="97"/>
      <c r="C54" s="97"/>
      <c r="D54" s="98"/>
      <c r="E54" s="13"/>
      <c r="F54" s="14">
        <f>SUM(F27:F53)</f>
        <v>433612.23560600012</v>
      </c>
      <c r="G54" s="13"/>
      <c r="H54" s="43">
        <f>SUM(H27:H53)</f>
        <v>0</v>
      </c>
      <c r="I54" s="13"/>
      <c r="J54" s="43">
        <f>SUM(J27:J53)</f>
        <v>0</v>
      </c>
    </row>
    <row r="55" spans="1:10" ht="14.1" customHeight="1" x14ac:dyDescent="0.2">
      <c r="A55" s="47"/>
      <c r="B55" s="21"/>
      <c r="C55" s="20"/>
      <c r="D55" s="22"/>
      <c r="E55" s="23"/>
      <c r="F55" s="23"/>
      <c r="G55" s="23"/>
      <c r="H55" s="23"/>
      <c r="I55" s="65"/>
      <c r="J55" s="48"/>
    </row>
    <row r="56" spans="1:10" ht="14.1" customHeight="1" x14ac:dyDescent="0.2">
      <c r="A56" s="49"/>
      <c r="B56" s="24"/>
      <c r="C56" s="24"/>
      <c r="D56" s="24"/>
      <c r="E56" s="24"/>
      <c r="F56" s="24"/>
      <c r="G56" s="24"/>
      <c r="H56" s="24"/>
      <c r="I56" s="64"/>
      <c r="J56" s="46"/>
    </row>
    <row r="57" spans="1:10" ht="47.25" x14ac:dyDescent="0.2">
      <c r="A57" s="59" t="s">
        <v>0</v>
      </c>
      <c r="B57" s="60" t="s">
        <v>1</v>
      </c>
      <c r="C57" s="60" t="s">
        <v>2</v>
      </c>
      <c r="D57" s="60" t="s">
        <v>27</v>
      </c>
      <c r="E57" s="60" t="s">
        <v>3</v>
      </c>
      <c r="F57" s="60" t="s">
        <v>4</v>
      </c>
      <c r="G57" s="61" t="s">
        <v>153</v>
      </c>
      <c r="H57" s="62" t="s">
        <v>154</v>
      </c>
      <c r="I57" s="61" t="s">
        <v>155</v>
      </c>
      <c r="J57" s="62" t="s">
        <v>156</v>
      </c>
    </row>
    <row r="58" spans="1:10" ht="14.1" customHeight="1" x14ac:dyDescent="0.2">
      <c r="A58" s="99" t="s">
        <v>42</v>
      </c>
      <c r="B58" s="100"/>
      <c r="C58" s="100"/>
      <c r="D58" s="101"/>
      <c r="E58" s="16"/>
      <c r="F58" s="3"/>
      <c r="G58" s="16"/>
      <c r="H58" s="39"/>
      <c r="I58" s="16"/>
      <c r="J58" s="39"/>
    </row>
    <row r="59" spans="1:10" ht="14.1" customHeight="1" x14ac:dyDescent="0.2">
      <c r="A59" s="40" t="s">
        <v>95</v>
      </c>
      <c r="B59" s="5" t="s">
        <v>96</v>
      </c>
      <c r="C59" s="4" t="s">
        <v>22</v>
      </c>
      <c r="D59" s="6">
        <v>1</v>
      </c>
      <c r="E59" s="7">
        <v>107.47</v>
      </c>
      <c r="F59" s="7">
        <f t="shared" ref="F59:F68" si="6">+E59*$D59</f>
        <v>107.47</v>
      </c>
      <c r="G59" s="34"/>
      <c r="H59" s="41">
        <f t="shared" ref="H59:H68" si="7">+G59*$D59</f>
        <v>0</v>
      </c>
      <c r="I59" s="34"/>
      <c r="J59" s="41">
        <f t="shared" ref="J59:J68" si="8">+I59*$D59</f>
        <v>0</v>
      </c>
    </row>
    <row r="60" spans="1:10" ht="14.1" customHeight="1" x14ac:dyDescent="0.2">
      <c r="A60" s="40" t="s">
        <v>34</v>
      </c>
      <c r="B60" s="5" t="s">
        <v>35</v>
      </c>
      <c r="C60" s="4" t="s">
        <v>22</v>
      </c>
      <c r="D60" s="6">
        <v>78</v>
      </c>
      <c r="E60" s="7">
        <v>11.64</v>
      </c>
      <c r="F60" s="7">
        <f t="shared" si="6"/>
        <v>907.92000000000007</v>
      </c>
      <c r="G60" s="34"/>
      <c r="H60" s="41">
        <f t="shared" si="7"/>
        <v>0</v>
      </c>
      <c r="I60" s="34"/>
      <c r="J60" s="41">
        <f t="shared" si="8"/>
        <v>0</v>
      </c>
    </row>
    <row r="61" spans="1:10" ht="14.1" customHeight="1" x14ac:dyDescent="0.2">
      <c r="A61" s="40" t="s">
        <v>66</v>
      </c>
      <c r="B61" s="5" t="s">
        <v>94</v>
      </c>
      <c r="C61" s="4" t="s">
        <v>18</v>
      </c>
      <c r="D61" s="6">
        <v>189</v>
      </c>
      <c r="E61" s="7">
        <v>6.1499999999999995</v>
      </c>
      <c r="F61" s="7">
        <f t="shared" si="6"/>
        <v>1162.3499999999999</v>
      </c>
      <c r="G61" s="34"/>
      <c r="H61" s="41">
        <f t="shared" si="7"/>
        <v>0</v>
      </c>
      <c r="I61" s="34"/>
      <c r="J61" s="41">
        <f t="shared" si="8"/>
        <v>0</v>
      </c>
    </row>
    <row r="62" spans="1:10" ht="14.1" customHeight="1" x14ac:dyDescent="0.2">
      <c r="A62" s="40" t="s">
        <v>126</v>
      </c>
      <c r="B62" s="5" t="s">
        <v>127</v>
      </c>
      <c r="C62" s="4" t="s">
        <v>36</v>
      </c>
      <c r="D62" s="25">
        <v>4.2999999999999997E-2</v>
      </c>
      <c r="E62" s="7">
        <v>3641.92</v>
      </c>
      <c r="F62" s="7">
        <f t="shared" si="6"/>
        <v>156.60255999999998</v>
      </c>
      <c r="G62" s="34"/>
      <c r="H62" s="50">
        <f t="shared" si="7"/>
        <v>0</v>
      </c>
      <c r="I62" s="34"/>
      <c r="J62" s="50">
        <f t="shared" si="8"/>
        <v>0</v>
      </c>
    </row>
    <row r="63" spans="1:10" ht="14.1" customHeight="1" x14ac:dyDescent="0.2">
      <c r="A63" s="40" t="s">
        <v>39</v>
      </c>
      <c r="B63" s="5" t="s">
        <v>40</v>
      </c>
      <c r="C63" s="4" t="s">
        <v>22</v>
      </c>
      <c r="D63" s="6">
        <v>4</v>
      </c>
      <c r="E63" s="7">
        <v>68.62</v>
      </c>
      <c r="F63" s="7">
        <f t="shared" si="6"/>
        <v>274.48</v>
      </c>
      <c r="G63" s="34"/>
      <c r="H63" s="41">
        <f t="shared" si="7"/>
        <v>0</v>
      </c>
      <c r="I63" s="34"/>
      <c r="J63" s="41">
        <f t="shared" si="8"/>
        <v>0</v>
      </c>
    </row>
    <row r="64" spans="1:10" ht="14.1" customHeight="1" x14ac:dyDescent="0.2">
      <c r="A64" s="40" t="s">
        <v>69</v>
      </c>
      <c r="B64" s="5" t="s">
        <v>70</v>
      </c>
      <c r="C64" s="4" t="s">
        <v>18</v>
      </c>
      <c r="D64" s="6">
        <v>50</v>
      </c>
      <c r="E64" s="7">
        <v>4.22</v>
      </c>
      <c r="F64" s="7">
        <f t="shared" si="6"/>
        <v>211</v>
      </c>
      <c r="G64" s="34"/>
      <c r="H64" s="41">
        <f t="shared" si="7"/>
        <v>0</v>
      </c>
      <c r="I64" s="34"/>
      <c r="J64" s="41">
        <f t="shared" si="8"/>
        <v>0</v>
      </c>
    </row>
    <row r="65" spans="1:10" ht="14.1" customHeight="1" x14ac:dyDescent="0.2">
      <c r="A65" s="40" t="s">
        <v>108</v>
      </c>
      <c r="B65" s="5" t="s">
        <v>125</v>
      </c>
      <c r="C65" s="4" t="s">
        <v>36</v>
      </c>
      <c r="D65" s="25">
        <v>3.1E-2</v>
      </c>
      <c r="E65" s="7">
        <v>3641.92</v>
      </c>
      <c r="F65" s="7">
        <f t="shared" si="6"/>
        <v>112.89952</v>
      </c>
      <c r="G65" s="34"/>
      <c r="H65" s="50">
        <f t="shared" si="7"/>
        <v>0</v>
      </c>
      <c r="I65" s="34"/>
      <c r="J65" s="50">
        <f t="shared" si="8"/>
        <v>0</v>
      </c>
    </row>
    <row r="66" spans="1:10" ht="14.1" customHeight="1" x14ac:dyDescent="0.2">
      <c r="A66" s="40" t="s">
        <v>50</v>
      </c>
      <c r="B66" s="5" t="s">
        <v>51</v>
      </c>
      <c r="C66" s="4" t="s">
        <v>18</v>
      </c>
      <c r="D66" s="6">
        <v>151</v>
      </c>
      <c r="E66" s="7">
        <v>9.2799999999999994</v>
      </c>
      <c r="F66" s="7">
        <f t="shared" si="6"/>
        <v>1401.28</v>
      </c>
      <c r="G66" s="34"/>
      <c r="H66" s="41">
        <f t="shared" si="7"/>
        <v>0</v>
      </c>
      <c r="I66" s="34"/>
      <c r="J66" s="41">
        <f t="shared" si="8"/>
        <v>0</v>
      </c>
    </row>
    <row r="67" spans="1:10" ht="14.1" customHeight="1" x14ac:dyDescent="0.2">
      <c r="A67" s="40" t="s">
        <v>52</v>
      </c>
      <c r="B67" s="5" t="s">
        <v>53</v>
      </c>
      <c r="C67" s="4" t="s">
        <v>36</v>
      </c>
      <c r="D67" s="25">
        <v>0.13200000000000001</v>
      </c>
      <c r="E67" s="7">
        <v>4275.4799999999996</v>
      </c>
      <c r="F67" s="7">
        <f t="shared" si="6"/>
        <v>564.36335999999994</v>
      </c>
      <c r="G67" s="34"/>
      <c r="H67" s="50">
        <f t="shared" si="7"/>
        <v>0</v>
      </c>
      <c r="I67" s="34"/>
      <c r="J67" s="50">
        <f t="shared" si="8"/>
        <v>0</v>
      </c>
    </row>
    <row r="68" spans="1:10" ht="14.1" customHeight="1" x14ac:dyDescent="0.2">
      <c r="A68" s="40" t="s">
        <v>67</v>
      </c>
      <c r="B68" s="5" t="s">
        <v>68</v>
      </c>
      <c r="C68" s="4" t="s">
        <v>36</v>
      </c>
      <c r="D68" s="25">
        <v>0.17299999999999999</v>
      </c>
      <c r="E68" s="7">
        <v>5481.54</v>
      </c>
      <c r="F68" s="7">
        <f t="shared" si="6"/>
        <v>948.30641999999989</v>
      </c>
      <c r="G68" s="34"/>
      <c r="H68" s="50">
        <f t="shared" si="7"/>
        <v>0</v>
      </c>
      <c r="I68" s="34"/>
      <c r="J68" s="50">
        <f t="shared" si="8"/>
        <v>0</v>
      </c>
    </row>
    <row r="69" spans="1:10" ht="14.1" customHeight="1" x14ac:dyDescent="0.2">
      <c r="A69" s="96" t="s">
        <v>146</v>
      </c>
      <c r="B69" s="97"/>
      <c r="C69" s="97"/>
      <c r="D69" s="98"/>
      <c r="E69" s="13"/>
      <c r="F69" s="14">
        <f>SUM(F59:F67)</f>
        <v>4898.3654399999996</v>
      </c>
      <c r="G69" s="13"/>
      <c r="H69" s="43">
        <f>SUM(H59:H68)</f>
        <v>0</v>
      </c>
      <c r="I69" s="13"/>
      <c r="J69" s="43">
        <f>SUM(J59:J68)</f>
        <v>0</v>
      </c>
    </row>
    <row r="70" spans="1:10" ht="14.1" customHeight="1" x14ac:dyDescent="0.2">
      <c r="A70" s="47"/>
      <c r="B70" s="21"/>
      <c r="C70" s="20"/>
      <c r="D70" s="22"/>
      <c r="E70" s="23"/>
      <c r="F70" s="23"/>
      <c r="G70" s="23"/>
      <c r="H70" s="65"/>
      <c r="I70" s="23"/>
      <c r="J70" s="48"/>
    </row>
    <row r="71" spans="1:10" ht="14.1" customHeight="1" x14ac:dyDescent="0.2">
      <c r="A71" s="49"/>
      <c r="B71" s="24"/>
      <c r="C71" s="24"/>
      <c r="D71" s="24"/>
      <c r="E71" s="24"/>
      <c r="F71" s="24"/>
      <c r="G71" s="24"/>
      <c r="H71" s="24"/>
      <c r="I71" s="64"/>
      <c r="J71" s="46"/>
    </row>
    <row r="72" spans="1:10" ht="47.25" x14ac:dyDescent="0.2">
      <c r="A72" s="59" t="s">
        <v>0</v>
      </c>
      <c r="B72" s="60" t="s">
        <v>1</v>
      </c>
      <c r="C72" s="60" t="s">
        <v>2</v>
      </c>
      <c r="D72" s="60" t="s">
        <v>27</v>
      </c>
      <c r="E72" s="60" t="s">
        <v>3</v>
      </c>
      <c r="F72" s="60" t="s">
        <v>4</v>
      </c>
      <c r="G72" s="61" t="s">
        <v>153</v>
      </c>
      <c r="H72" s="62" t="s">
        <v>154</v>
      </c>
      <c r="I72" s="61" t="s">
        <v>155</v>
      </c>
      <c r="J72" s="62" t="s">
        <v>156</v>
      </c>
    </row>
    <row r="73" spans="1:10" ht="14.1" customHeight="1" x14ac:dyDescent="0.2">
      <c r="A73" s="99" t="s">
        <v>42</v>
      </c>
      <c r="B73" s="100"/>
      <c r="C73" s="100"/>
      <c r="D73" s="101"/>
      <c r="E73" s="3"/>
      <c r="F73" s="3"/>
      <c r="G73" s="3"/>
      <c r="H73" s="39"/>
      <c r="I73" s="3"/>
      <c r="J73" s="39"/>
    </row>
    <row r="74" spans="1:10" ht="14.1" customHeight="1" x14ac:dyDescent="0.2">
      <c r="A74" s="40" t="s">
        <v>43</v>
      </c>
      <c r="B74" s="5" t="s">
        <v>47</v>
      </c>
      <c r="C74" s="4" t="s">
        <v>18</v>
      </c>
      <c r="D74" s="6">
        <v>80</v>
      </c>
      <c r="E74" s="7">
        <v>7.02</v>
      </c>
      <c r="F74" s="7">
        <f t="shared" ref="F74:F93" si="9">+E74*$D74</f>
        <v>561.59999999999991</v>
      </c>
      <c r="G74" s="34"/>
      <c r="H74" s="41">
        <f t="shared" ref="H74:H93" si="10">+G74*$D74</f>
        <v>0</v>
      </c>
      <c r="I74" s="34"/>
      <c r="J74" s="41">
        <f t="shared" ref="J74:J93" si="11">+I74*$D74</f>
        <v>0</v>
      </c>
    </row>
    <row r="75" spans="1:10" ht="14.1" customHeight="1" x14ac:dyDescent="0.2">
      <c r="A75" s="40" t="s">
        <v>44</v>
      </c>
      <c r="B75" s="5" t="s">
        <v>48</v>
      </c>
      <c r="C75" s="4" t="s">
        <v>18</v>
      </c>
      <c r="D75" s="6">
        <v>80</v>
      </c>
      <c r="E75" s="7">
        <v>22.55</v>
      </c>
      <c r="F75" s="7">
        <f t="shared" si="9"/>
        <v>1804</v>
      </c>
      <c r="G75" s="34"/>
      <c r="H75" s="41">
        <f t="shared" si="10"/>
        <v>0</v>
      </c>
      <c r="I75" s="34"/>
      <c r="J75" s="41">
        <f t="shared" si="11"/>
        <v>0</v>
      </c>
    </row>
    <row r="76" spans="1:10" ht="14.1" customHeight="1" x14ac:dyDescent="0.2">
      <c r="A76" s="40" t="s">
        <v>71</v>
      </c>
      <c r="B76" s="5" t="s">
        <v>72</v>
      </c>
      <c r="C76" s="4" t="s">
        <v>73</v>
      </c>
      <c r="D76" s="6">
        <v>1</v>
      </c>
      <c r="E76" s="7">
        <v>5356.4400000000005</v>
      </c>
      <c r="F76" s="7">
        <f t="shared" si="9"/>
        <v>5356.4400000000005</v>
      </c>
      <c r="G76" s="34"/>
      <c r="H76" s="41">
        <f t="shared" si="10"/>
        <v>0</v>
      </c>
      <c r="I76" s="34"/>
      <c r="J76" s="41">
        <f t="shared" si="11"/>
        <v>0</v>
      </c>
    </row>
    <row r="77" spans="1:10" ht="14.1" customHeight="1" x14ac:dyDescent="0.2">
      <c r="A77" s="40" t="s">
        <v>121</v>
      </c>
      <c r="B77" s="5" t="s">
        <v>122</v>
      </c>
      <c r="C77" s="4" t="s">
        <v>73</v>
      </c>
      <c r="D77" s="6">
        <v>1</v>
      </c>
      <c r="E77" s="7">
        <v>7235.8</v>
      </c>
      <c r="F77" s="7">
        <f t="shared" si="9"/>
        <v>7235.8</v>
      </c>
      <c r="G77" s="34"/>
      <c r="H77" s="41">
        <f t="shared" si="10"/>
        <v>0</v>
      </c>
      <c r="I77" s="34"/>
      <c r="J77" s="41">
        <f t="shared" si="11"/>
        <v>0</v>
      </c>
    </row>
    <row r="78" spans="1:10" ht="14.1" customHeight="1" x14ac:dyDescent="0.2">
      <c r="A78" s="40" t="s">
        <v>97</v>
      </c>
      <c r="B78" s="5" t="s">
        <v>98</v>
      </c>
      <c r="C78" s="4" t="s">
        <v>18</v>
      </c>
      <c r="D78" s="6">
        <v>105</v>
      </c>
      <c r="E78" s="7">
        <v>5.0599999999999996</v>
      </c>
      <c r="F78" s="7">
        <f t="shared" si="9"/>
        <v>531.29999999999995</v>
      </c>
      <c r="G78" s="34"/>
      <c r="H78" s="41">
        <f t="shared" si="10"/>
        <v>0</v>
      </c>
      <c r="I78" s="34"/>
      <c r="J78" s="41">
        <f t="shared" si="11"/>
        <v>0</v>
      </c>
    </row>
    <row r="79" spans="1:10" ht="14.1" customHeight="1" x14ac:dyDescent="0.2">
      <c r="A79" s="40" t="s">
        <v>45</v>
      </c>
      <c r="B79" s="5" t="s">
        <v>99</v>
      </c>
      <c r="C79" s="4" t="s">
        <v>22</v>
      </c>
      <c r="D79" s="6">
        <v>4</v>
      </c>
      <c r="E79" s="7">
        <v>653.97</v>
      </c>
      <c r="F79" s="7">
        <f t="shared" si="9"/>
        <v>2615.88</v>
      </c>
      <c r="G79" s="34"/>
      <c r="H79" s="41">
        <f t="shared" si="10"/>
        <v>0</v>
      </c>
      <c r="I79" s="34"/>
      <c r="J79" s="41">
        <f t="shared" si="11"/>
        <v>0</v>
      </c>
    </row>
    <row r="80" spans="1:10" ht="14.1" customHeight="1" x14ac:dyDescent="0.2">
      <c r="A80" s="40" t="s">
        <v>100</v>
      </c>
      <c r="B80" s="5" t="s">
        <v>101</v>
      </c>
      <c r="C80" s="4" t="s">
        <v>22</v>
      </c>
      <c r="D80" s="6">
        <v>2</v>
      </c>
      <c r="E80" s="7">
        <v>836.86</v>
      </c>
      <c r="F80" s="7">
        <f t="shared" si="9"/>
        <v>1673.72</v>
      </c>
      <c r="G80" s="34"/>
      <c r="H80" s="41">
        <f t="shared" si="10"/>
        <v>0</v>
      </c>
      <c r="I80" s="34"/>
      <c r="J80" s="41">
        <f t="shared" si="11"/>
        <v>0</v>
      </c>
    </row>
    <row r="81" spans="1:10" ht="14.1" customHeight="1" x14ac:dyDescent="0.2">
      <c r="A81" s="40" t="s">
        <v>74</v>
      </c>
      <c r="B81" s="5" t="s">
        <v>75</v>
      </c>
      <c r="C81" s="4" t="s">
        <v>22</v>
      </c>
      <c r="D81" s="6">
        <v>2</v>
      </c>
      <c r="E81" s="7">
        <v>1473.08</v>
      </c>
      <c r="F81" s="7">
        <f t="shared" si="9"/>
        <v>2946.16</v>
      </c>
      <c r="G81" s="34"/>
      <c r="H81" s="41">
        <f t="shared" si="10"/>
        <v>0</v>
      </c>
      <c r="I81" s="34"/>
      <c r="J81" s="41">
        <f t="shared" si="11"/>
        <v>0</v>
      </c>
    </row>
    <row r="82" spans="1:10" ht="14.1" customHeight="1" x14ac:dyDescent="0.2">
      <c r="A82" s="40" t="s">
        <v>76</v>
      </c>
      <c r="B82" s="5" t="s">
        <v>77</v>
      </c>
      <c r="C82" s="4" t="s">
        <v>22</v>
      </c>
      <c r="D82" s="6">
        <v>2</v>
      </c>
      <c r="E82" s="7">
        <v>337.09</v>
      </c>
      <c r="F82" s="7">
        <f t="shared" si="9"/>
        <v>674.18</v>
      </c>
      <c r="G82" s="34"/>
      <c r="H82" s="41">
        <f t="shared" si="10"/>
        <v>0</v>
      </c>
      <c r="I82" s="34"/>
      <c r="J82" s="41">
        <f t="shared" si="11"/>
        <v>0</v>
      </c>
    </row>
    <row r="83" spans="1:10" ht="14.1" customHeight="1" x14ac:dyDescent="0.2">
      <c r="A83" s="40" t="s">
        <v>102</v>
      </c>
      <c r="B83" s="5" t="s">
        <v>103</v>
      </c>
      <c r="C83" s="4" t="s">
        <v>33</v>
      </c>
      <c r="D83" s="6">
        <v>2</v>
      </c>
      <c r="E83" s="7">
        <v>1153.29</v>
      </c>
      <c r="F83" s="7">
        <f t="shared" si="9"/>
        <v>2306.58</v>
      </c>
      <c r="G83" s="34"/>
      <c r="H83" s="41">
        <f t="shared" si="10"/>
        <v>0</v>
      </c>
      <c r="I83" s="34"/>
      <c r="J83" s="41">
        <f t="shared" si="11"/>
        <v>0</v>
      </c>
    </row>
    <row r="84" spans="1:10" ht="14.1" customHeight="1" x14ac:dyDescent="0.2">
      <c r="A84" s="40" t="s">
        <v>123</v>
      </c>
      <c r="B84" s="5" t="s">
        <v>124</v>
      </c>
      <c r="C84" s="4" t="s">
        <v>33</v>
      </c>
      <c r="D84" s="6">
        <v>2</v>
      </c>
      <c r="E84" s="7">
        <v>1667</v>
      </c>
      <c r="F84" s="7">
        <f t="shared" si="9"/>
        <v>3334</v>
      </c>
      <c r="G84" s="34"/>
      <c r="H84" s="41">
        <f t="shared" si="10"/>
        <v>0</v>
      </c>
      <c r="I84" s="34"/>
      <c r="J84" s="41">
        <f t="shared" si="11"/>
        <v>0</v>
      </c>
    </row>
    <row r="85" spans="1:10" ht="14.1" customHeight="1" x14ac:dyDescent="0.2">
      <c r="A85" s="40" t="s">
        <v>78</v>
      </c>
      <c r="B85" s="5" t="s">
        <v>79</v>
      </c>
      <c r="C85" s="4" t="s">
        <v>33</v>
      </c>
      <c r="D85" s="6">
        <v>2</v>
      </c>
      <c r="E85" s="7">
        <v>136.97999999999999</v>
      </c>
      <c r="F85" s="7">
        <f t="shared" si="9"/>
        <v>273.95999999999998</v>
      </c>
      <c r="G85" s="34"/>
      <c r="H85" s="41">
        <f t="shared" si="10"/>
        <v>0</v>
      </c>
      <c r="I85" s="34"/>
      <c r="J85" s="41">
        <f t="shared" si="11"/>
        <v>0</v>
      </c>
    </row>
    <row r="86" spans="1:10" ht="14.1" customHeight="1" x14ac:dyDescent="0.2">
      <c r="A86" s="40" t="s">
        <v>80</v>
      </c>
      <c r="B86" s="5" t="s">
        <v>81</v>
      </c>
      <c r="C86" s="4" t="s">
        <v>22</v>
      </c>
      <c r="D86" s="6">
        <v>2</v>
      </c>
      <c r="E86" s="7">
        <v>745.08</v>
      </c>
      <c r="F86" s="7">
        <f t="shared" si="9"/>
        <v>1490.16</v>
      </c>
      <c r="G86" s="34"/>
      <c r="H86" s="41">
        <f t="shared" si="10"/>
        <v>0</v>
      </c>
      <c r="I86" s="34"/>
      <c r="J86" s="41">
        <f t="shared" si="11"/>
        <v>0</v>
      </c>
    </row>
    <row r="87" spans="1:10" ht="14.1" customHeight="1" x14ac:dyDescent="0.2">
      <c r="A87" s="40" t="s">
        <v>115</v>
      </c>
      <c r="B87" s="5" t="s">
        <v>116</v>
      </c>
      <c r="C87" s="4" t="s">
        <v>22</v>
      </c>
      <c r="D87" s="6">
        <v>2</v>
      </c>
      <c r="E87" s="7">
        <v>770</v>
      </c>
      <c r="F87" s="7">
        <f t="shared" si="9"/>
        <v>1540</v>
      </c>
      <c r="G87" s="34"/>
      <c r="H87" s="41">
        <f t="shared" si="10"/>
        <v>0</v>
      </c>
      <c r="I87" s="34"/>
      <c r="J87" s="41">
        <f t="shared" si="11"/>
        <v>0</v>
      </c>
    </row>
    <row r="88" spans="1:10" ht="14.1" customHeight="1" x14ac:dyDescent="0.2">
      <c r="A88" s="40" t="s">
        <v>84</v>
      </c>
      <c r="B88" s="5" t="s">
        <v>86</v>
      </c>
      <c r="C88" s="4" t="s">
        <v>22</v>
      </c>
      <c r="D88" s="6">
        <v>1</v>
      </c>
      <c r="E88" s="7">
        <v>479.6</v>
      </c>
      <c r="F88" s="7">
        <f t="shared" si="9"/>
        <v>479.6</v>
      </c>
      <c r="G88" s="34"/>
      <c r="H88" s="41">
        <f t="shared" si="10"/>
        <v>0</v>
      </c>
      <c r="I88" s="34"/>
      <c r="J88" s="41">
        <f t="shared" si="11"/>
        <v>0</v>
      </c>
    </row>
    <row r="89" spans="1:10" ht="14.1" customHeight="1" x14ac:dyDescent="0.2">
      <c r="A89" s="40" t="s">
        <v>82</v>
      </c>
      <c r="B89" s="5" t="s">
        <v>83</v>
      </c>
      <c r="C89" s="4" t="s">
        <v>22</v>
      </c>
      <c r="D89" s="6">
        <v>2</v>
      </c>
      <c r="E89" s="7">
        <v>762.58</v>
      </c>
      <c r="F89" s="7">
        <f t="shared" si="9"/>
        <v>1525.16</v>
      </c>
      <c r="G89" s="34"/>
      <c r="H89" s="41">
        <f t="shared" si="10"/>
        <v>0</v>
      </c>
      <c r="I89" s="34"/>
      <c r="J89" s="41">
        <f t="shared" si="11"/>
        <v>0</v>
      </c>
    </row>
    <row r="90" spans="1:10" ht="14.1" customHeight="1" x14ac:dyDescent="0.2">
      <c r="A90" s="40" t="s">
        <v>85</v>
      </c>
      <c r="B90" s="5" t="s">
        <v>87</v>
      </c>
      <c r="C90" s="4" t="s">
        <v>22</v>
      </c>
      <c r="D90" s="6">
        <v>2</v>
      </c>
      <c r="E90" s="7">
        <v>270.95</v>
      </c>
      <c r="F90" s="7">
        <f t="shared" si="9"/>
        <v>541.9</v>
      </c>
      <c r="G90" s="34"/>
      <c r="H90" s="41">
        <f t="shared" si="10"/>
        <v>0</v>
      </c>
      <c r="I90" s="34"/>
      <c r="J90" s="41">
        <f t="shared" si="11"/>
        <v>0</v>
      </c>
    </row>
    <row r="91" spans="1:10" ht="14.1" customHeight="1" x14ac:dyDescent="0.2">
      <c r="A91" s="40" t="s">
        <v>46</v>
      </c>
      <c r="B91" s="5" t="s">
        <v>49</v>
      </c>
      <c r="C91" s="4" t="s">
        <v>33</v>
      </c>
      <c r="D91" s="6">
        <v>1</v>
      </c>
      <c r="E91" s="7">
        <v>3209.63</v>
      </c>
      <c r="F91" s="7">
        <f t="shared" si="9"/>
        <v>3209.63</v>
      </c>
      <c r="G91" s="34"/>
      <c r="H91" s="41">
        <f t="shared" si="10"/>
        <v>0</v>
      </c>
      <c r="I91" s="34"/>
      <c r="J91" s="41">
        <f t="shared" si="11"/>
        <v>0</v>
      </c>
    </row>
    <row r="92" spans="1:10" ht="14.1" customHeight="1" x14ac:dyDescent="0.2">
      <c r="A92" s="40" t="s">
        <v>104</v>
      </c>
      <c r="B92" s="5" t="s">
        <v>105</v>
      </c>
      <c r="C92" s="4" t="s">
        <v>22</v>
      </c>
      <c r="D92" s="6">
        <v>1</v>
      </c>
      <c r="E92" s="7">
        <v>8387.9</v>
      </c>
      <c r="F92" s="7">
        <f t="shared" si="9"/>
        <v>8387.9</v>
      </c>
      <c r="G92" s="34"/>
      <c r="H92" s="41">
        <f t="shared" si="10"/>
        <v>0</v>
      </c>
      <c r="I92" s="34"/>
      <c r="J92" s="41">
        <f t="shared" si="11"/>
        <v>0</v>
      </c>
    </row>
    <row r="93" spans="1:10" ht="14.1" customHeight="1" x14ac:dyDescent="0.2">
      <c r="A93" s="40" t="s">
        <v>106</v>
      </c>
      <c r="B93" s="5" t="s">
        <v>107</v>
      </c>
      <c r="C93" s="4" t="s">
        <v>22</v>
      </c>
      <c r="D93" s="6">
        <v>1</v>
      </c>
      <c r="E93" s="7">
        <v>4054.3300000000004</v>
      </c>
      <c r="F93" s="7">
        <f t="shared" si="9"/>
        <v>4054.3300000000004</v>
      </c>
      <c r="G93" s="34"/>
      <c r="H93" s="41">
        <f t="shared" si="10"/>
        <v>0</v>
      </c>
      <c r="I93" s="34"/>
      <c r="J93" s="41">
        <f t="shared" si="11"/>
        <v>0</v>
      </c>
    </row>
    <row r="94" spans="1:10" ht="14.1" customHeight="1" x14ac:dyDescent="0.2">
      <c r="A94" s="96" t="s">
        <v>146</v>
      </c>
      <c r="B94" s="97"/>
      <c r="C94" s="97"/>
      <c r="D94" s="98"/>
      <c r="E94" s="13"/>
      <c r="F94" s="14">
        <f>SUM(F74:F93)</f>
        <v>50542.30000000001</v>
      </c>
      <c r="G94" s="13"/>
      <c r="H94" s="43">
        <f>SUM(H74:H93)</f>
        <v>0</v>
      </c>
      <c r="I94" s="13"/>
      <c r="J94" s="43">
        <f>SUM(J74:J93)</f>
        <v>0</v>
      </c>
    </row>
    <row r="95" spans="1:10" ht="14.1" customHeight="1" x14ac:dyDescent="0.2">
      <c r="A95" s="51"/>
      <c r="B95" s="26"/>
      <c r="C95" s="26"/>
      <c r="D95" s="26"/>
      <c r="E95" s="27"/>
      <c r="F95" s="28"/>
      <c r="G95" s="27"/>
      <c r="H95" s="28"/>
      <c r="I95" s="66"/>
      <c r="J95" s="52"/>
    </row>
    <row r="96" spans="1:10" ht="15.75" x14ac:dyDescent="0.25">
      <c r="A96" s="44"/>
      <c r="B96" s="15"/>
      <c r="C96" s="15"/>
      <c r="D96" s="15"/>
      <c r="E96" s="15"/>
      <c r="F96" s="15"/>
      <c r="G96" s="15"/>
      <c r="H96" s="67"/>
      <c r="I96" s="15"/>
      <c r="J96" s="45"/>
    </row>
    <row r="97" spans="1:10" ht="15.75" x14ac:dyDescent="0.25">
      <c r="A97" s="75" t="s">
        <v>148</v>
      </c>
      <c r="B97" s="76"/>
      <c r="C97" s="76"/>
      <c r="D97" s="77"/>
      <c r="E97" s="29"/>
      <c r="F97" s="30">
        <f>SUM(F94,F69,F54,F22)</f>
        <v>606802.90104600019</v>
      </c>
      <c r="G97" s="29"/>
      <c r="H97" s="53">
        <f>SUM(H94,H69,H54,H22)</f>
        <v>0</v>
      </c>
      <c r="I97" s="29"/>
      <c r="J97" s="53">
        <f>SUM(J94,J69,J54,J22)</f>
        <v>0</v>
      </c>
    </row>
    <row r="98" spans="1:10" ht="15.75" x14ac:dyDescent="0.25">
      <c r="A98" s="78" t="s">
        <v>149</v>
      </c>
      <c r="B98" s="79"/>
      <c r="C98" s="58"/>
      <c r="D98" s="32">
        <v>0.1</v>
      </c>
      <c r="E98" s="29"/>
      <c r="F98" s="33">
        <f>+F97*$D98</f>
        <v>60680.290104600019</v>
      </c>
      <c r="G98" s="29"/>
      <c r="H98" s="54">
        <f>+H97*$D98</f>
        <v>0</v>
      </c>
      <c r="I98" s="29"/>
      <c r="J98" s="54">
        <f>+J97*$D98</f>
        <v>0</v>
      </c>
    </row>
    <row r="99" spans="1:10" ht="16.5" thickBot="1" x14ac:dyDescent="0.3">
      <c r="A99" s="80" t="s">
        <v>150</v>
      </c>
      <c r="B99" s="81"/>
      <c r="C99" s="81"/>
      <c r="D99" s="82"/>
      <c r="E99" s="55"/>
      <c r="F99" s="56">
        <f>SUM(F97:F98)</f>
        <v>667483.19115060021</v>
      </c>
      <c r="G99" s="55"/>
      <c r="H99" s="57">
        <f>SUM(H97:H98)</f>
        <v>0</v>
      </c>
      <c r="I99" s="55"/>
      <c r="J99" s="57">
        <f>SUM(J97:J98)</f>
        <v>0</v>
      </c>
    </row>
    <row r="100" spans="1:10" ht="15.75" x14ac:dyDescent="0.25">
      <c r="A100" s="2"/>
      <c r="B100" s="2"/>
      <c r="C100" s="31"/>
      <c r="D100" s="31"/>
      <c r="E100" s="31"/>
      <c r="F100" s="31"/>
      <c r="G100" s="31"/>
      <c r="H100" s="31"/>
      <c r="I100" s="58"/>
      <c r="J100" s="58"/>
    </row>
    <row r="101" spans="1:10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x14ac:dyDescent="0.25">
      <c r="A102" s="74" t="s">
        <v>151</v>
      </c>
      <c r="B102" s="74"/>
      <c r="C102" s="74"/>
      <c r="D102" s="2"/>
      <c r="E102" s="2"/>
      <c r="F102" s="2"/>
      <c r="G102" s="2"/>
      <c r="H102" s="2"/>
      <c r="I102" s="2"/>
      <c r="J102" s="2"/>
    </row>
    <row r="103" spans="1:10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4.25" x14ac:dyDescent="0.2">
      <c r="A105" s="74" t="s">
        <v>152</v>
      </c>
      <c r="B105" s="74"/>
      <c r="C105" s="74"/>
      <c r="D105" s="24"/>
      <c r="E105" s="24"/>
      <c r="F105" s="24"/>
      <c r="G105" s="24"/>
      <c r="H105" s="24"/>
      <c r="I105" s="24"/>
      <c r="J105" s="24"/>
    </row>
    <row r="106" spans="1:10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</row>
    <row r="107" spans="1:10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</row>
  </sheetData>
  <sheetProtection algorithmName="SHA-512" hashValue="zFVd64vtSj23w1QJWvYqcb29h7JuQlBhUWfVoeXt7ZjlU4F+O1JDq1C40h9mEtierfnua1E6XthBJ2QFcUmzMw==" saltValue="lxeXuzqrptXd5vM07ZJ3xQ==" spinCount="100000" sheet="1" objects="1" scenarios="1" selectLockedCells="1"/>
  <mergeCells count="18">
    <mergeCell ref="A73:D73"/>
    <mergeCell ref="A26:D26"/>
    <mergeCell ref="G1:H5"/>
    <mergeCell ref="A102:C102"/>
    <mergeCell ref="I1:J5"/>
    <mergeCell ref="A105:C105"/>
    <mergeCell ref="A97:D97"/>
    <mergeCell ref="A98:B98"/>
    <mergeCell ref="A99:D99"/>
    <mergeCell ref="E4:F5"/>
    <mergeCell ref="A1:D5"/>
    <mergeCell ref="A24:F24"/>
    <mergeCell ref="A22:D22"/>
    <mergeCell ref="A7:D7"/>
    <mergeCell ref="A94:D94"/>
    <mergeCell ref="A69:D69"/>
    <mergeCell ref="A54:D54"/>
    <mergeCell ref="A58:D58"/>
  </mergeCells>
  <pageMargins left="0.67" right="0.65" top="0.69" bottom="0.71" header="0.5" footer="0.5"/>
  <pageSetup scale="42" orientation="portrait" r:id="rId1"/>
  <headerFooter alignWithMargins="0">
    <oddHeader>&amp;R&amp;9&amp;P OF &amp;N</oddHeader>
    <oddFooter>&amp;RAppendix K, Bid Pricing Form Revised 8/17/21
Addendum 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4C0CEA89DB74486C074581C61BB11" ma:contentTypeVersion="13" ma:contentTypeDescription="Create a new document." ma:contentTypeScope="" ma:versionID="2f202d5844e5f1739ae5a507e280abdd">
  <xsd:schema xmlns:xsd="http://www.w3.org/2001/XMLSchema" xmlns:xs="http://www.w3.org/2001/XMLSchema" xmlns:p="http://schemas.microsoft.com/office/2006/metadata/properties" xmlns:ns3="c6aa5c83-a82a-4e87-b360-74f6698816a0" xmlns:ns4="2a9b57f8-f536-4111-b9db-3dda6fead953" targetNamespace="http://schemas.microsoft.com/office/2006/metadata/properties" ma:root="true" ma:fieldsID="bb0fe24f720b0d43ea9e5b59fb13b2d4" ns3:_="" ns4:_="">
    <xsd:import namespace="c6aa5c83-a82a-4e87-b360-74f6698816a0"/>
    <xsd:import namespace="2a9b57f8-f536-4111-b9db-3dda6fead9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a5c83-a82a-4e87-b360-74f6698816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57f8-f536-4111-b9db-3dda6fead95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A2B95E-BB59-47A4-BDFF-6D7B0B678865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a9b57f8-f536-4111-b9db-3dda6fead953"/>
    <ds:schemaRef ds:uri="http://purl.org/dc/terms/"/>
    <ds:schemaRef ds:uri="c6aa5c83-a82a-4e87-b360-74f6698816a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33337C-5470-4F89-B884-2EE62A0DA4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BF4023-DA5B-446A-99A2-512FEF061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a5c83-a82a-4e87-b360-74f6698816a0"/>
    <ds:schemaRef ds:uri="2a9b57f8-f536-4111-b9db-3dda6fead9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K</vt:lpstr>
      <vt:lpstr>'Appendix K'!Print_Area</vt:lpstr>
      <vt:lpstr>'Appendix K'!Print_Titles</vt:lpstr>
    </vt:vector>
  </TitlesOfParts>
  <Company>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</dc:creator>
  <cp:lastModifiedBy>Sherri Adams-Meier</cp:lastModifiedBy>
  <cp:lastPrinted>2021-08-16T17:27:27Z</cp:lastPrinted>
  <dcterms:created xsi:type="dcterms:W3CDTF">2007-01-09T15:21:13Z</dcterms:created>
  <dcterms:modified xsi:type="dcterms:W3CDTF">2021-08-16T17:27:36Z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0x010100D044C0CEA89DB74486C074581C61BB11</vt:lpwstr>
  </property>
</Properties>
</file>