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ids, Proposals, Quotes\2021\21-TA003687SAM Erie Road US 301 to US 301 South North (913-27)\Working Docs\Solicitation Docs\Addendums\"/>
    </mc:Choice>
  </mc:AlternateContent>
  <xr:revisionPtr revIDLastSave="0" documentId="13_ncr:1_{C771B415-EF3D-4209-9784-BE05B31F4211}" xr6:coauthVersionLast="46" xr6:coauthVersionMax="46" xr10:uidLastSave="{00000000-0000-0000-0000-000000000000}"/>
  <bookViews>
    <workbookView xWindow="28680" yWindow="-120" windowWidth="29040" windowHeight="17640" activeTab="1" xr2:uid="{63A1E907-D802-43DB-AED7-C4565FA02484}"/>
  </bookViews>
  <sheets>
    <sheet name="Bid A" sheetId="1" r:id="rId1"/>
    <sheet name="Bid B" sheetId="2" r:id="rId2"/>
  </sheets>
  <definedNames>
    <definedName name="_xlnm.Print_Area" localSheetId="0">'Bid A'!$A$1:$H$199</definedName>
    <definedName name="_xlnm.Print_Area" localSheetId="1">'Bid B'!$A$1:$H$200</definedName>
    <definedName name="_xlnm.Print_Titles" localSheetId="0">'Bid A'!$1:$7</definedName>
    <definedName name="_xlnm.Print_Titles" localSheetId="1">'Bid B'!$1:$7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4" i="1" l="1"/>
  <c r="H177" i="2"/>
  <c r="H155" i="2"/>
  <c r="H177" i="1" l="1"/>
  <c r="A128" i="1"/>
  <c r="A129" i="1" s="1"/>
  <c r="A130" i="1" s="1"/>
  <c r="A131" i="1" s="1"/>
  <c r="A132" i="1" s="1"/>
  <c r="A133" i="1" s="1"/>
  <c r="A134" i="1" s="1"/>
  <c r="A135" i="1" s="1"/>
  <c r="A136" i="1" s="1"/>
  <c r="A137" i="1" s="1"/>
  <c r="H133" i="1"/>
  <c r="A138" i="1" l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H178" i="2"/>
  <c r="H15" i="2"/>
  <c r="H188" i="2"/>
  <c r="H187" i="2"/>
  <c r="H185" i="2"/>
  <c r="H184" i="2"/>
  <c r="H183" i="2"/>
  <c r="H181" i="2"/>
  <c r="H179" i="2"/>
  <c r="H175" i="2"/>
  <c r="H174" i="2"/>
  <c r="H173" i="2"/>
  <c r="H172" i="2"/>
  <c r="H171" i="2"/>
  <c r="H169" i="2"/>
  <c r="H168" i="2"/>
  <c r="H167" i="2"/>
  <c r="B166" i="2"/>
  <c r="B167" i="2" s="1"/>
  <c r="B168" i="2" s="1"/>
  <c r="B169" i="2" s="1"/>
  <c r="H165" i="2"/>
  <c r="H164" i="2"/>
  <c r="B164" i="2"/>
  <c r="B165" i="2" s="1"/>
  <c r="H158" i="2"/>
  <c r="H157" i="2"/>
  <c r="H154" i="2"/>
  <c r="H153" i="2"/>
  <c r="H152" i="2"/>
  <c r="H151" i="2"/>
  <c r="H149" i="2"/>
  <c r="H148" i="2"/>
  <c r="H147" i="2"/>
  <c r="H146" i="2"/>
  <c r="H144" i="2"/>
  <c r="H143" i="2"/>
  <c r="H142" i="2"/>
  <c r="H141" i="2"/>
  <c r="H140" i="2"/>
  <c r="H138" i="2"/>
  <c r="H137" i="2"/>
  <c r="H136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0" i="2"/>
  <c r="H119" i="2"/>
  <c r="H118" i="2"/>
  <c r="H117" i="2"/>
  <c r="H115" i="2"/>
  <c r="H114" i="2"/>
  <c r="H113" i="2"/>
  <c r="H111" i="2"/>
  <c r="E110" i="2"/>
  <c r="H110" i="2" s="1"/>
  <c r="H109" i="2"/>
  <c r="H108" i="2"/>
  <c r="H107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87" i="2"/>
  <c r="H86" i="2"/>
  <c r="H85" i="2"/>
  <c r="H83" i="2"/>
  <c r="H82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0" i="2"/>
  <c r="A10" i="2"/>
  <c r="A11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H9" i="2"/>
  <c r="H188" i="1"/>
  <c r="H187" i="1"/>
  <c r="H165" i="1"/>
  <c r="H167" i="1"/>
  <c r="H168" i="1"/>
  <c r="H169" i="1"/>
  <c r="H171" i="1"/>
  <c r="H172" i="1"/>
  <c r="H173" i="1"/>
  <c r="H174" i="1"/>
  <c r="H175" i="1"/>
  <c r="H178" i="1"/>
  <c r="H179" i="1"/>
  <c r="H181" i="1"/>
  <c r="H183" i="1"/>
  <c r="H184" i="1"/>
  <c r="H185" i="1"/>
  <c r="H164" i="1"/>
  <c r="H10" i="1"/>
  <c r="H158" i="1"/>
  <c r="H157" i="1"/>
  <c r="H108" i="1"/>
  <c r="H109" i="1"/>
  <c r="H111" i="1"/>
  <c r="H113" i="1"/>
  <c r="H114" i="1"/>
  <c r="H115" i="1"/>
  <c r="H117" i="1"/>
  <c r="H118" i="1"/>
  <c r="H119" i="1"/>
  <c r="H120" i="1"/>
  <c r="H122" i="1"/>
  <c r="H123" i="1"/>
  <c r="H124" i="1"/>
  <c r="H125" i="1"/>
  <c r="H126" i="1"/>
  <c r="H127" i="1"/>
  <c r="H128" i="1"/>
  <c r="H129" i="1"/>
  <c r="H130" i="1"/>
  <c r="H131" i="1"/>
  <c r="H132" i="1"/>
  <c r="H134" i="1"/>
  <c r="H136" i="1"/>
  <c r="H137" i="1"/>
  <c r="H138" i="1"/>
  <c r="H140" i="1"/>
  <c r="H141" i="1"/>
  <c r="H142" i="1"/>
  <c r="H143" i="1"/>
  <c r="H144" i="1"/>
  <c r="H146" i="1"/>
  <c r="H147" i="1"/>
  <c r="H148" i="1"/>
  <c r="H149" i="1"/>
  <c r="H151" i="1"/>
  <c r="H152" i="1"/>
  <c r="H153" i="1"/>
  <c r="H155" i="1"/>
  <c r="H107" i="1"/>
  <c r="H92" i="1"/>
  <c r="H93" i="1"/>
  <c r="H94" i="1"/>
  <c r="H95" i="1"/>
  <c r="H96" i="1"/>
  <c r="H97" i="1"/>
  <c r="H98" i="1"/>
  <c r="H99" i="1"/>
  <c r="H100" i="1"/>
  <c r="H101" i="1"/>
  <c r="H102" i="1"/>
  <c r="H103" i="1"/>
  <c r="H91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5" i="1"/>
  <c r="H86" i="1"/>
  <c r="H87" i="1"/>
  <c r="H15" i="1"/>
  <c r="H9" i="1"/>
  <c r="H104" i="1" l="1"/>
  <c r="H186" i="1"/>
  <c r="G189" i="1" s="1"/>
  <c r="H189" i="1" s="1"/>
  <c r="H88" i="1"/>
  <c r="A91" i="2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B170" i="2"/>
  <c r="B171" i="2" s="1"/>
  <c r="B172" i="2" s="1"/>
  <c r="B173" i="2" s="1"/>
  <c r="B174" i="2" s="1"/>
  <c r="B175" i="2" s="1"/>
  <c r="H186" i="2"/>
  <c r="G189" i="2" s="1"/>
  <c r="H189" i="2" s="1"/>
  <c r="H190" i="2" s="1"/>
  <c r="H197" i="2" s="1"/>
  <c r="H156" i="2"/>
  <c r="G159" i="2" s="1"/>
  <c r="H159" i="2" s="1"/>
  <c r="H160" i="2" s="1"/>
  <c r="H195" i="2" s="1"/>
  <c r="H104" i="2"/>
  <c r="H88" i="2"/>
  <c r="B166" i="1"/>
  <c r="B170" i="1" s="1"/>
  <c r="B164" i="1"/>
  <c r="B165" i="1" s="1"/>
  <c r="E110" i="1"/>
  <c r="H110" i="1" s="1"/>
  <c r="H156" i="1" s="1"/>
  <c r="A10" i="1"/>
  <c r="A138" i="2" l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H11" i="1"/>
  <c r="H12" i="1" s="1"/>
  <c r="H193" i="1" s="1"/>
  <c r="B176" i="2"/>
  <c r="B177" i="2" s="1"/>
  <c r="B178" i="2" s="1"/>
  <c r="B179" i="2" s="1"/>
  <c r="H11" i="2"/>
  <c r="H12" i="2" s="1"/>
  <c r="H193" i="2" s="1"/>
  <c r="H199" i="2" s="1"/>
  <c r="G159" i="1"/>
  <c r="H159" i="1" s="1"/>
  <c r="H160" i="1" s="1"/>
  <c r="H195" i="1" s="1"/>
  <c r="H190" i="1"/>
  <c r="H197" i="1" s="1"/>
  <c r="B180" i="2"/>
  <c r="A11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B171" i="1"/>
  <c r="B172" i="1" s="1"/>
  <c r="B173" i="1" s="1"/>
  <c r="B174" i="1" s="1"/>
  <c r="B175" i="1" s="1"/>
  <c r="B176" i="1"/>
  <c r="B167" i="1"/>
  <c r="B168" i="1" s="1"/>
  <c r="B169" i="1" s="1"/>
  <c r="A158" i="2" l="1"/>
  <c r="A159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3" i="2" s="1"/>
  <c r="A185" i="2" s="1"/>
  <c r="A187" i="2" s="1"/>
  <c r="A188" i="2" s="1"/>
  <c r="A189" i="2" s="1"/>
  <c r="A155" i="2"/>
  <c r="H199" i="1"/>
  <c r="A82" i="1"/>
  <c r="A83" i="1" s="1"/>
  <c r="A84" i="1" s="1"/>
  <c r="A85" i="1" s="1"/>
  <c r="A86" i="1" s="1"/>
  <c r="A87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57" i="1" s="1"/>
  <c r="A158" i="1" s="1"/>
  <c r="A159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B181" i="2"/>
  <c r="B182" i="2"/>
  <c r="B177" i="1"/>
  <c r="B178" i="1" s="1"/>
  <c r="B179" i="1" s="1"/>
  <c r="B180" i="1"/>
  <c r="A182" i="1" l="1"/>
  <c r="A183" i="1" s="1"/>
  <c r="A184" i="1" s="1"/>
  <c r="A185" i="1" s="1"/>
  <c r="A187" i="1" s="1"/>
  <c r="A188" i="1" s="1"/>
  <c r="A189" i="1" s="1"/>
  <c r="B183" i="2"/>
  <c r="B184" i="2"/>
  <c r="B185" i="2" s="1"/>
  <c r="B187" i="2" s="1"/>
  <c r="B188" i="2" s="1"/>
  <c r="B189" i="2" s="1"/>
  <c r="B181" i="1"/>
  <c r="B185" i="1" l="1"/>
  <c r="B187" i="1" s="1"/>
  <c r="B188" i="1" s="1"/>
  <c r="B189" i="1" s="1"/>
  <c r="B183" i="1"/>
</calcChain>
</file>

<file path=xl/sharedStrings.xml><?xml version="1.0" encoding="utf-8"?>
<sst xmlns="http://schemas.openxmlformats.org/spreadsheetml/2006/main" count="878" uniqueCount="300">
  <si>
    <t>LINE</t>
  </si>
  <si>
    <t>FDOT ITEM</t>
  </si>
  <si>
    <t>EST.</t>
  </si>
  <si>
    <t>NO.</t>
  </si>
  <si>
    <t>DESCRIPTION</t>
  </si>
  <si>
    <t>QTY</t>
  </si>
  <si>
    <t>U/M</t>
  </si>
  <si>
    <t>UNIT PRICE</t>
  </si>
  <si>
    <t>EXTENDED PRICE</t>
  </si>
  <si>
    <t>101-1</t>
  </si>
  <si>
    <t>LS</t>
  </si>
  <si>
    <t>102-1</t>
  </si>
  <si>
    <t>ROADWAY</t>
  </si>
  <si>
    <t>104-10-3</t>
  </si>
  <si>
    <t>SEDIMENT BARRIER</t>
  </si>
  <si>
    <t>LF</t>
  </si>
  <si>
    <t>104-11</t>
  </si>
  <si>
    <t>FLOATING TURBIDITY BARRIER</t>
  </si>
  <si>
    <t>104-18</t>
  </si>
  <si>
    <t xml:space="preserve">INLET PROTECTION SYSTEM </t>
  </si>
  <si>
    <t>EA</t>
  </si>
  <si>
    <t>110-2-1</t>
  </si>
  <si>
    <t>CLEARING &amp; GRUBBING</t>
  </si>
  <si>
    <t>AC</t>
  </si>
  <si>
    <t>110-7-1</t>
  </si>
  <si>
    <t>MAILBOX, F&amp;I SINGLE</t>
  </si>
  <si>
    <t>120-1</t>
  </si>
  <si>
    <t xml:space="preserve">REGULAR EXCAVATION </t>
  </si>
  <si>
    <t>CY</t>
  </si>
  <si>
    <t>120-4</t>
  </si>
  <si>
    <t>SUBSOIL EXCAVATION</t>
  </si>
  <si>
    <t>120-5</t>
  </si>
  <si>
    <t>CHANNEL EXCAVATION</t>
  </si>
  <si>
    <t>120-6</t>
  </si>
  <si>
    <t>EMBANKMENT (REGULAR)</t>
  </si>
  <si>
    <t>145-MC</t>
  </si>
  <si>
    <t>GEOSYNTHETIC REINFORCED SOIL SLOPE (PP5-XtremeTM with Percussion Earth Anchors)</t>
  </si>
  <si>
    <t>SY</t>
  </si>
  <si>
    <t>160-MC</t>
  </si>
  <si>
    <t>12" TYPE B STABILIZATION (LBR 60)</t>
  </si>
  <si>
    <t>285-701</t>
  </si>
  <si>
    <t>4" OF OPTIONAL BASE GROUP 1</t>
  </si>
  <si>
    <t>285-709</t>
  </si>
  <si>
    <t>10" OF OPTIONAL BASE GROUP 9</t>
  </si>
  <si>
    <t>327-70-16</t>
  </si>
  <si>
    <t>MILLING EXIST ASPH PAVT, 0.5" AVG DEPTH</t>
  </si>
  <si>
    <t>327-70-1</t>
  </si>
  <si>
    <t>MILLING EXIST ASPH PAVT, 1 " AVG DEPTH</t>
  </si>
  <si>
    <t>334-MC</t>
  </si>
  <si>
    <t>TYPE S-I ASPHALT CONCRETE (INCL TACK COAT)</t>
  </si>
  <si>
    <t>TN</t>
  </si>
  <si>
    <t>337-MC</t>
  </si>
  <si>
    <t>TYPE S-III ASPHALT CONCRETE (INCL TACK COAT)</t>
  </si>
  <si>
    <t>339-1</t>
  </si>
  <si>
    <t>MISCELLANEOUS ASPHALT PAVEMENT</t>
  </si>
  <si>
    <t>400-MC</t>
  </si>
  <si>
    <t xml:space="preserve">CONCRETE CLASS I (STEEL INCLUDED) </t>
  </si>
  <si>
    <t>425-MC</t>
  </si>
  <si>
    <t>DROP INLET  (TRAFFIC BEARING)</t>
  </si>
  <si>
    <t>CURB INLET</t>
  </si>
  <si>
    <t>425-1-451</t>
  </si>
  <si>
    <t>INLETS, CURB, TYPE J-5, &lt;10'</t>
  </si>
  <si>
    <t>425-1-461</t>
  </si>
  <si>
    <t>INLETS, CURB, TYPE J-6, &lt;10'</t>
  </si>
  <si>
    <t>425-1-531</t>
  </si>
  <si>
    <t>INLETS, DT BOT, TYPE C MOD, BACK OF SIDEWALK &lt;10'</t>
  </si>
  <si>
    <t>425-1-533</t>
  </si>
  <si>
    <t>INLETS, DT BOT, TYPE C MOD, BACK OF SIDEWALK J BOT.  &lt;10'</t>
  </si>
  <si>
    <t>425-1-541</t>
  </si>
  <si>
    <t>INLETS, DT BOT, TYPE D, &lt;10'</t>
  </si>
  <si>
    <t>425-1-543</t>
  </si>
  <si>
    <t>INLETS, DT BOT, TYPE D, J BOT.  &lt;10'</t>
  </si>
  <si>
    <t>425-1-551</t>
  </si>
  <si>
    <t>INLETS, DT BOT, TYPE E, &lt;10'</t>
  </si>
  <si>
    <t>425-1-553</t>
  </si>
  <si>
    <t>INLETS, DT BOT, TYPE E, J BOT.  &lt;10'</t>
  </si>
  <si>
    <t>425-1-561</t>
  </si>
  <si>
    <t>INLETS, DT BOT, TYPE F, &lt;10'</t>
  </si>
  <si>
    <t>425-1-563</t>
  </si>
  <si>
    <t>INLETS, DT BOT, TYPE F, J BOT.  &lt;10'</t>
  </si>
  <si>
    <t>425-1-581</t>
  </si>
  <si>
    <t>INLETS, DT BOT, TYPE H MOD, &lt;10'</t>
  </si>
  <si>
    <t>425-2-91</t>
  </si>
  <si>
    <t xml:space="preserve">MANHOLE, J-8, &lt;10' </t>
  </si>
  <si>
    <t>425-10</t>
  </si>
  <si>
    <t>YARD DRAIN</t>
  </si>
  <si>
    <t>430-174-115</t>
  </si>
  <si>
    <t>PIPE STORM SEWER CULV (RCP)(15")</t>
  </si>
  <si>
    <t>430-174-118</t>
  </si>
  <si>
    <t>PIPE STORM SEWER CULV (RCP)(18")</t>
  </si>
  <si>
    <t>430-174-124</t>
  </si>
  <si>
    <t>PIPE STORM SEWER CULV (RCP)(24")</t>
  </si>
  <si>
    <t>430-174-130</t>
  </si>
  <si>
    <t>PIPE STORM SEWER CULV (RCP)(30")</t>
  </si>
  <si>
    <t>430-174-136</t>
  </si>
  <si>
    <t>PIPE STORM SEWER CULV (RCP)(36")</t>
  </si>
  <si>
    <t>430-174-142</t>
  </si>
  <si>
    <t xml:space="preserve">PIPE STORM SEWER CULV (RCP)(42") </t>
  </si>
  <si>
    <t>430-174-148</t>
  </si>
  <si>
    <t xml:space="preserve">PIPE STORM SEWER CULV (RCP)(48") </t>
  </si>
  <si>
    <t>430-174-154</t>
  </si>
  <si>
    <t xml:space="preserve">PIPE STORM SEWER CULV (RCP)(54") </t>
  </si>
  <si>
    <t>430-174-215</t>
  </si>
  <si>
    <t>PIPE STORM SEWER CULV (ERCP) (12"X18")</t>
  </si>
  <si>
    <t>430-174-218</t>
  </si>
  <si>
    <t>PIPE STORM SEWER CULV (ERCP) (14"X23")</t>
  </si>
  <si>
    <t>430-174-242</t>
  </si>
  <si>
    <t>PIPE STORM SEWER CULV (ERCP) (34"X53")</t>
  </si>
  <si>
    <t>430-174-248</t>
  </si>
  <si>
    <t>PIPE STORM SEWER CULV (ERCP) (38"X60")</t>
  </si>
  <si>
    <t>430-175-115</t>
  </si>
  <si>
    <t>PIPE STORM SEWER CULV (PVC)(15")</t>
  </si>
  <si>
    <t>430-175-124</t>
  </si>
  <si>
    <t>430-175-136</t>
  </si>
  <si>
    <t>430-175-224</t>
  </si>
  <si>
    <t>PIPE STORM SEWER CULV (ERCP) (19"X30")</t>
  </si>
  <si>
    <t>430-982-125</t>
  </si>
  <si>
    <t>MITERED END SECTION- RCP-ROUND, 18" CD</t>
  </si>
  <si>
    <t>430-982-129</t>
  </si>
  <si>
    <t>MITERED END SECTION- RCP-ROUND, 24" CD</t>
  </si>
  <si>
    <t>430-982-138</t>
  </si>
  <si>
    <t>MITERED END SECTION- RCP-ROUND, 36" CD</t>
  </si>
  <si>
    <t>430-982-142</t>
  </si>
  <si>
    <t>MITERED END SECTION- RCP-ROUND, 54" CD</t>
  </si>
  <si>
    <t>430-982-629</t>
  </si>
  <si>
    <t>MITERED END SECTION- RCP-ELLIPTICAL, 24" CD</t>
  </si>
  <si>
    <t>430-982-640</t>
  </si>
  <si>
    <t>MITERED END SECTION- RCP-ELLIPTICAL, 42" CD</t>
  </si>
  <si>
    <t>430-984-123</t>
  </si>
  <si>
    <t>MITERED END SECTION-RCP- ROUND, 15" SD</t>
  </si>
  <si>
    <t>430-984-125</t>
  </si>
  <si>
    <t>MITERED END SECTION-RCP- ROUND, 18" SD</t>
  </si>
  <si>
    <t>430-984-623</t>
  </si>
  <si>
    <t>MITERED END SECTION-RCP-ELLIPTICAL, 15" SD</t>
  </si>
  <si>
    <t>430-984-625</t>
  </si>
  <si>
    <t>MITERED END SECTION-RCP-ELLIPTICAL, 18" SD</t>
  </si>
  <si>
    <t>515-1-2</t>
  </si>
  <si>
    <t>PIPE HANDRAIL-GUIDERAIL ALUMINUM</t>
  </si>
  <si>
    <t>520-1-10</t>
  </si>
  <si>
    <t xml:space="preserve">TYPE F CURB &amp; GUTTER </t>
  </si>
  <si>
    <t>522-1</t>
  </si>
  <si>
    <t>SIDEWALK CONCRETE  4"</t>
  </si>
  <si>
    <t>522-2</t>
  </si>
  <si>
    <t>SIDEWALK CONCRETE 6" THICK  (CONC. DRIVEWAYS)</t>
  </si>
  <si>
    <t>527-2</t>
  </si>
  <si>
    <t>DETECTABLE WARNINGS</t>
  </si>
  <si>
    <t>SF</t>
  </si>
  <si>
    <t>530-3-4</t>
  </si>
  <si>
    <t>RIP RAP-RUBBLE</t>
  </si>
  <si>
    <t>536-1-1</t>
  </si>
  <si>
    <t xml:space="preserve">GUARDRAIL </t>
  </si>
  <si>
    <t>550-MC</t>
  </si>
  <si>
    <t>EXISTING FENCE TO BE REMOVED AND RELOCATED</t>
  </si>
  <si>
    <t xml:space="preserve">LF </t>
  </si>
  <si>
    <t>570-1-2</t>
  </si>
  <si>
    <t>PERFORMANCE TURF (BAHIA SOD)</t>
  </si>
  <si>
    <t>POND-MC</t>
  </si>
  <si>
    <t>FP COMP POND #1 CONSTRUCTION</t>
  </si>
  <si>
    <t>FP COMP POND REGULAR EXCAVATION</t>
  </si>
  <si>
    <t>FP COMP POND EMBANKMENT (REGULAR)</t>
  </si>
  <si>
    <t>Stockpile</t>
  </si>
  <si>
    <t>HAUL EXCESS EXCAVATION MATERIAL FROM FP COMP POND TO STOCKPILE</t>
  </si>
  <si>
    <t>0700-1-11</t>
  </si>
  <si>
    <t>AS</t>
  </si>
  <si>
    <t>0700-1-50</t>
  </si>
  <si>
    <t>0700-1-60</t>
  </si>
  <si>
    <t>0710-11-290</t>
  </si>
  <si>
    <t>GM</t>
  </si>
  <si>
    <t>0711-11-123</t>
  </si>
  <si>
    <t>0711-11-125</t>
  </si>
  <si>
    <t>0711-11-170</t>
  </si>
  <si>
    <t>0711-11-224</t>
  </si>
  <si>
    <t>SIGNING AND PAVEMENT MARKINGS</t>
  </si>
  <si>
    <t>SINGLE POST SIGN, F&amp;I GM, Less than 12 SF</t>
  </si>
  <si>
    <t>SINGLE POST SIGN, RELOCATE</t>
  </si>
  <si>
    <t>SINGLE POST SIGN, REMOVE</t>
  </si>
  <si>
    <t>0706-1-1</t>
  </si>
  <si>
    <t>RAISED PAVT MARK, TYPE B</t>
  </si>
  <si>
    <t>PAINTED PAVEMENT MARKINGS, STANDARD, YELLOW, ISLAND Nose</t>
  </si>
  <si>
    <t>0711-15-101</t>
  </si>
  <si>
    <t>THERMOPLASTIC,STD-OP, WHITE, SOLID, 6"</t>
  </si>
  <si>
    <t>THERMOPLASTIC,STD, WHITE, SOLID, 12"</t>
  </si>
  <si>
    <t>0711-11-124</t>
  </si>
  <si>
    <t>THERMOPLASTIC,STD, WHITE, SOLID 18"</t>
  </si>
  <si>
    <t>THERMOPLASTIC,STD, WHITE, SOLID 24"</t>
  </si>
  <si>
    <t>0711-11-160</t>
  </si>
  <si>
    <t>THERMOPLASTIC,STD, WHITE, MESSAGE</t>
  </si>
  <si>
    <t>THERMOPLASTIC,STD, WHITE, ARROW</t>
  </si>
  <si>
    <t>0711-15-201</t>
  </si>
  <si>
    <t>THERMOPLASTIC,STD-OP, YELLOW, SOLID, 6"</t>
  </si>
  <si>
    <t>THERMOPLASTIC,STD, YELLOW, SOLID, 18"</t>
  </si>
  <si>
    <t>UTILITY RELOCATIONS AND IMPROVEMENTS - POTABLE WATER</t>
  </si>
  <si>
    <t>Asphalt Road Restoration, (Base &amp; 1 1/2" S-III) (8" min. thick. base)</t>
  </si>
  <si>
    <t xml:space="preserve">Grout Fill Abandoned Pipe (Flowable Fill) </t>
  </si>
  <si>
    <t>Furnish &amp; Install Backflow Prevention Assembly /w Pressure Relief Valve</t>
  </si>
  <si>
    <t>Vacuum Breakers</t>
  </si>
  <si>
    <t>Permit Fees</t>
  </si>
  <si>
    <t>Adjust Existing Utilities</t>
  </si>
  <si>
    <t xml:space="preserve">  valve box</t>
  </si>
  <si>
    <t>Remove Existing Valve</t>
  </si>
  <si>
    <t>Pipe, water</t>
  </si>
  <si>
    <t xml:space="preserve">     ductile iron, Cl 350, direct bury, 6"</t>
  </si>
  <si>
    <t xml:space="preserve">     ductile iron, Cl 350, direct bury, 8"</t>
  </si>
  <si>
    <t xml:space="preserve">     ductile iron, Cl 350, direct bury, 10"</t>
  </si>
  <si>
    <t xml:space="preserve">     ductile iron, Cl 350, direct bury, 12"</t>
  </si>
  <si>
    <t>Ductile Iron Fittings, water</t>
  </si>
  <si>
    <t xml:space="preserve">     45 degree bend, 6"</t>
  </si>
  <si>
    <t xml:space="preserve">     45 degree bend, 8"</t>
  </si>
  <si>
    <t xml:space="preserve">     45 degree bend, 10"</t>
  </si>
  <si>
    <t xml:space="preserve">     45 degree bend, 12"</t>
  </si>
  <si>
    <t xml:space="preserve">     90 degree bend, 8"</t>
  </si>
  <si>
    <t xml:space="preserve">     coupling, restrained, 6"</t>
  </si>
  <si>
    <t xml:space="preserve">     coupling, restrained, 8"</t>
  </si>
  <si>
    <t xml:space="preserve">     coupling, restrained, 10"</t>
  </si>
  <si>
    <t xml:space="preserve">     coupling, restrained, 12"</t>
  </si>
  <si>
    <t xml:space="preserve">     coupling, restrained, 16"</t>
  </si>
  <si>
    <t>Valve, gate, cut-in, 16"</t>
  </si>
  <si>
    <t xml:space="preserve">Water Services  </t>
  </si>
  <si>
    <t xml:space="preserve">     1" PE Single Service (Long)</t>
  </si>
  <si>
    <t xml:space="preserve">     1" PE Double Service (Long)</t>
  </si>
  <si>
    <t>Meter Box, relocation</t>
  </si>
  <si>
    <t>Pipe Joint Restraints</t>
  </si>
  <si>
    <t xml:space="preserve">     6"</t>
  </si>
  <si>
    <t xml:space="preserve">     8"</t>
  </si>
  <si>
    <t xml:space="preserve">     10"</t>
  </si>
  <si>
    <t xml:space="preserve">     12"</t>
  </si>
  <si>
    <t>Fire Hydrant Assembly</t>
  </si>
  <si>
    <t>Tapping Sleeves (steel fusion epoxy coated w/ 316 SS hardware)</t>
  </si>
  <si>
    <t xml:space="preserve">     16"x6"</t>
  </si>
  <si>
    <t xml:space="preserve">     16"x8"</t>
  </si>
  <si>
    <t xml:space="preserve">     16"x10"</t>
  </si>
  <si>
    <t xml:space="preserve">     16"x12"</t>
  </si>
  <si>
    <t>UTILITY RELOCATIONS AND IMPROVEMENTS - WASTEWATER</t>
  </si>
  <si>
    <t xml:space="preserve">     valve box</t>
  </si>
  <si>
    <t xml:space="preserve">     manhole frame &amp; cover</t>
  </si>
  <si>
    <t>Pipe, wastewater</t>
  </si>
  <si>
    <t xml:space="preserve">     PVC (C900), direct bury, 4"</t>
  </si>
  <si>
    <t xml:space="preserve">     PVC (C900), direct bury, 6"</t>
  </si>
  <si>
    <t xml:space="preserve">     PVC (C900), direct bury, 20"</t>
  </si>
  <si>
    <t>Ductile Iron Fittings, wastewater</t>
  </si>
  <si>
    <t xml:space="preserve">     45 degree bend, 4"</t>
  </si>
  <si>
    <t xml:space="preserve">     45 degree bend, 20"</t>
  </si>
  <si>
    <t xml:space="preserve">     Cap, 6"</t>
  </si>
  <si>
    <t xml:space="preserve">     Cap, 4"</t>
  </si>
  <si>
    <t xml:space="preserve">     20"</t>
  </si>
  <si>
    <t>Tapping Sleeves (all material 316 SS)</t>
  </si>
  <si>
    <t xml:space="preserve">     20"x4"</t>
  </si>
  <si>
    <t xml:space="preserve">     4"</t>
  </si>
  <si>
    <t>Sanitary Sewer Service, modifications</t>
  </si>
  <si>
    <t>Temp. By-pass Pumping for 20" FM Deflection</t>
  </si>
  <si>
    <t xml:space="preserve"> </t>
  </si>
  <si>
    <t xml:space="preserve">SUBTOTAL WASTE WATER CONSTRUCTION COSTS </t>
  </si>
  <si>
    <t xml:space="preserve">SUBTOTAL POTABLE WATER CONSTRUCTION COST </t>
  </si>
  <si>
    <t>MOBILIZATION RDWY,SIGNING AND PAVEMENT MARKING (ROADWAY &amp; SIGNING/PAVEMNT ONLY)</t>
  </si>
  <si>
    <t>MAINTENANCE OF TRAFFIC (ROADWAY &amp; SIGNING/PAVEMENT ONLY)</t>
  </si>
  <si>
    <t>CONTINGENCY (10% OF SUBTOTAL FOR ROADWAY &amp; SIGNING/PAYMENT ONLY)</t>
  </si>
  <si>
    <t xml:space="preserve">Record Drawings </t>
  </si>
  <si>
    <t>Mobilization</t>
  </si>
  <si>
    <t>Contingency (10% of Subtotal Potable Water Construction Cost)</t>
  </si>
  <si>
    <t>Mobilization (Subtotal of Waste Water Construction Cost)</t>
  </si>
  <si>
    <t>Record Drawings Subtotal Waste Water Construction Cost)</t>
  </si>
  <si>
    <t xml:space="preserve">       SUBTOTAL ROADWAY CONSTRUCTION COST</t>
  </si>
  <si>
    <t>SUBTOTAL SIGNING AND PAVEMENT MARKING CONSTRUCTION COST</t>
  </si>
  <si>
    <t>ERIE ROAD - US 301 TO US 301 SOUTH-NORTH PHASE II</t>
  </si>
  <si>
    <t>PROJECT NO. 6082860</t>
  </si>
  <si>
    <t>BID 'A' BASED ON 480 CALENDAR DAY COMPLETION</t>
  </si>
  <si>
    <t>BID 'B' BASED ON 540 CALENDAR DAY COMPLETION</t>
  </si>
  <si>
    <t>Excavate &amp; Inspect Existing 16" Water Main Connections</t>
  </si>
  <si>
    <t>Contingency (10% of Subtotal)</t>
  </si>
  <si>
    <t>MOBILIZATION, MOT AND CONTINGENCY FOR ROADWAY, AND SIGNING AND PAVEMENT MARKINGS</t>
  </si>
  <si>
    <t>SUBTOTAL WASTE WATER CONSTRUCTION COSTS</t>
  </si>
  <si>
    <t>Contingency (10% of Subtotal Potable Water Construction Cost, Mobilization, and Record Drawings)</t>
  </si>
  <si>
    <t>TOTAL POTABLE WATER CONSTRUCTION COST, MOBILITATION, RECORD DRAWINGS, AND  CONTINGENCY</t>
  </si>
  <si>
    <t xml:space="preserve">Mobilization </t>
  </si>
  <si>
    <t>Contingency (10% of Subtotal Waste Water Construction Costs, Mobilization, and Record Drawings)</t>
  </si>
  <si>
    <t>TOTAL WASTE WATER CONSTRUCTION COSTS, MOBILIZATION, RECORD DRAWINGS, AND CONTINGENCY</t>
  </si>
  <si>
    <t>TOTAL ROADWAY, SIGNING AND PAVEMENT MARKING, MOBILIZATION, MOT AND CONTINGENCY</t>
  </si>
  <si>
    <t>TOTAL POTABLE WATER CONSTRUCTION COST, MOBILIZATION RECORD DRAWINGS, AND CONTINGENCY</t>
  </si>
  <si>
    <t>TOTAL WASTE WATER CONSTRUCTION COST, MOBILIZATION, RECORD DRAWINGS, AND CONTINGENCY</t>
  </si>
  <si>
    <t>TOTAL BID 'A' PRICE INCLUDING TOTAL ROADWAY, SIGNING AND PAVEMENT, TOTAL POTABLE WATER, TOTAL WASTE WATER CONSTRUCTION COSTS, MOBILIZATION, RECORD DRAWINGS, AND CONTINGENCY BASED ON 480 CALENDAR DAY COMPLETION</t>
  </si>
  <si>
    <t xml:space="preserve">  SUBTOTAL  MOBILIZATION, MOT AND CONTINGENCY ROADWAY, SIGNING AND PAVEMENT MARKINGS </t>
  </si>
  <si>
    <t>TOTAL BID 'B' PRICE INCLUDING TOTAL ROADWAY, SIGNING AND PAVEMENT, TOTAL POTABLE WATER, TOTAL WASTE WATER CONSTRUCTION COSTS, MOBILIZATION, RECORD DRAWINGS, AND CONTINGENCY BASED ON 540 CALENDAR DAY COMPLETION</t>
  </si>
  <si>
    <t>APPENDIX K (Revised)</t>
  </si>
  <si>
    <t xml:space="preserve">     Reducer, 8"X6"</t>
  </si>
  <si>
    <t>Valves</t>
  </si>
  <si>
    <r>
      <t xml:space="preserve">     6" </t>
    </r>
    <r>
      <rPr>
        <sz val="9"/>
        <color rgb="FFFF0000"/>
        <rFont val="Arial"/>
        <family val="2"/>
      </rPr>
      <t>Tapping</t>
    </r>
  </si>
  <si>
    <r>
      <t xml:space="preserve">     8" </t>
    </r>
    <r>
      <rPr>
        <sz val="9"/>
        <color rgb="FFFF0000"/>
        <rFont val="Arial"/>
        <family val="2"/>
      </rPr>
      <t>Tapping</t>
    </r>
  </si>
  <si>
    <r>
      <t xml:space="preserve">     10" </t>
    </r>
    <r>
      <rPr>
        <sz val="9"/>
        <color rgb="FFFF0000"/>
        <rFont val="Arial"/>
        <family val="2"/>
      </rPr>
      <t>Tapping</t>
    </r>
  </si>
  <si>
    <r>
      <t xml:space="preserve">     12" </t>
    </r>
    <r>
      <rPr>
        <sz val="9"/>
        <color rgb="FFFF0000"/>
        <rFont val="Arial"/>
        <family val="2"/>
      </rPr>
      <t>Tapping</t>
    </r>
  </si>
  <si>
    <t xml:space="preserve">     8" Gate</t>
  </si>
  <si>
    <r>
      <t xml:space="preserve">  </t>
    </r>
    <r>
      <rPr>
        <i/>
        <sz val="9"/>
        <color rgb="FFFF0000"/>
        <rFont val="Arial"/>
        <family val="2"/>
      </rPr>
      <t xml:space="preserve"> </t>
    </r>
    <r>
      <rPr>
        <sz val="9"/>
        <color rgb="FFFF0000"/>
        <rFont val="Arial"/>
        <family val="2"/>
      </rPr>
      <t xml:space="preserve">  </t>
    </r>
    <r>
      <rPr>
        <i/>
        <sz val="9"/>
        <color rgb="FFFF0000"/>
        <rFont val="Arial"/>
        <family val="2"/>
      </rPr>
      <t>4"</t>
    </r>
  </si>
  <si>
    <t xml:space="preserve">     4" Tapping</t>
  </si>
  <si>
    <r>
      <t xml:space="preserve">Bidders must provide prices for each line item for their bid to be considered responsive. </t>
    </r>
    <r>
      <rPr>
        <sz val="8"/>
        <color rgb="FFFF0000"/>
        <rFont val="Arial"/>
        <family val="2"/>
      </rPr>
      <t xml:space="preserve">Revised items noted in red. </t>
    </r>
  </si>
  <si>
    <r>
      <t xml:space="preserve">    16"x8" Tee</t>
    </r>
    <r>
      <rPr>
        <sz val="9"/>
        <color rgb="FFFF0000"/>
        <rFont val="Arial"/>
        <family val="2"/>
      </rPr>
      <t>, Cut in</t>
    </r>
  </si>
  <si>
    <t xml:space="preserve"> Valves</t>
  </si>
  <si>
    <t xml:space="preserve">     6", Tapping</t>
  </si>
  <si>
    <t xml:space="preserve">     8", Tapping</t>
  </si>
  <si>
    <r>
      <t xml:space="preserve">     10"</t>
    </r>
    <r>
      <rPr>
        <sz val="9"/>
        <color rgb="FFFF0000"/>
        <rFont val="Arial"/>
        <family val="2"/>
      </rPr>
      <t>, Tapping</t>
    </r>
  </si>
  <si>
    <t xml:space="preserve">     12", Tapping</t>
  </si>
  <si>
    <r>
      <t xml:space="preserve">     4"</t>
    </r>
    <r>
      <rPr>
        <sz val="9"/>
        <color rgb="FFFF0000"/>
        <rFont val="Arial"/>
        <family val="2"/>
      </rPr>
      <t>, Tapping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</si>
</sst>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##."/>
    <numFmt numFmtId="165" formatCode="#,##0.0_);[Red]\(#,##0.0\)"/>
    <numFmt numFmtId="166" formatCode="#,##0.000_);[Red]\(#,##0.000\)"/>
    <numFmt numFmtId="167" formatCode="0_);[Red]\(0\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9"/>
      <color theme="0"/>
      <name val="Arial"/>
      <family val="2"/>
    </font>
    <font>
      <b/>
      <u/>
      <sz val="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i/>
      <sz val="9"/>
      <name val="Arial"/>
      <family val="2"/>
    </font>
    <font>
      <sz val="9"/>
      <color rgb="FFFF0000"/>
      <name val="Arial"/>
      <family val="2"/>
    </font>
    <font>
      <i/>
      <sz val="9"/>
      <color rgb="FFFF0000"/>
      <name val="Arial"/>
      <family val="2"/>
    </font>
    <font>
      <sz val="8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6" fillId="0" borderId="0"/>
    <xf numFmtId="9" fontId="1" fillId="0" borderId="0" applyFont="0" applyFill="0" applyBorder="0" applyAlignment="0" applyProtection="0"/>
  </cellStyleXfs>
  <cellXfs count="323">
    <xf numFmtId="0" fontId="0" fillId="0" borderId="0" xfId="0"/>
    <xf numFmtId="0" fontId="2" fillId="0" borderId="2" xfId="0" applyFont="1" applyBorder="1"/>
    <xf numFmtId="40" fontId="2" fillId="0" borderId="2" xfId="0" applyNumberFormat="1" applyFont="1" applyBorder="1" applyAlignment="1">
      <alignment horizontal="center"/>
    </xf>
    <xf numFmtId="0" fontId="3" fillId="0" borderId="2" xfId="0" applyFont="1" applyBorder="1"/>
    <xf numFmtId="0" fontId="2" fillId="0" borderId="2" xfId="0" applyFont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0" fontId="3" fillId="2" borderId="2" xfId="0" applyFont="1" applyFill="1" applyBorder="1"/>
    <xf numFmtId="40" fontId="3" fillId="2" borderId="2" xfId="0" applyNumberFormat="1" applyFont="1" applyFill="1" applyBorder="1" applyAlignment="1">
      <alignment horizontal="right"/>
    </xf>
    <xf numFmtId="0" fontId="3" fillId="2" borderId="2" xfId="0" applyFont="1" applyFill="1" applyBorder="1" applyAlignment="1">
      <alignment horizontal="center"/>
    </xf>
    <xf numFmtId="44" fontId="3" fillId="2" borderId="2" xfId="0" applyNumberFormat="1" applyFont="1" applyFill="1" applyBorder="1"/>
    <xf numFmtId="164" fontId="3" fillId="2" borderId="3" xfId="0" applyNumberFormat="1" applyFont="1" applyFill="1" applyBorder="1" applyAlignment="1">
      <alignment horizontal="center"/>
    </xf>
    <xf numFmtId="0" fontId="3" fillId="2" borderId="3" xfId="0" applyFont="1" applyFill="1" applyBorder="1"/>
    <xf numFmtId="40" fontId="3" fillId="2" borderId="3" xfId="0" applyNumberFormat="1" applyFont="1" applyFill="1" applyBorder="1" applyAlignment="1">
      <alignment horizontal="right"/>
    </xf>
    <xf numFmtId="0" fontId="3" fillId="2" borderId="3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left"/>
    </xf>
    <xf numFmtId="0" fontId="3" fillId="2" borderId="7" xfId="0" applyFont="1" applyFill="1" applyBorder="1"/>
    <xf numFmtId="38" fontId="4" fillId="0" borderId="7" xfId="0" applyNumberFormat="1" applyFont="1" applyBorder="1" applyAlignment="1">
      <alignment horizontal="right"/>
    </xf>
    <xf numFmtId="0" fontId="3" fillId="2" borderId="7" xfId="0" applyFont="1" applyFill="1" applyBorder="1" applyAlignment="1">
      <alignment horizontal="center"/>
    </xf>
    <xf numFmtId="44" fontId="3" fillId="2" borderId="7" xfId="0" applyNumberFormat="1" applyFont="1" applyFill="1" applyBorder="1"/>
    <xf numFmtId="38" fontId="4" fillId="2" borderId="7" xfId="0" applyNumberFormat="1" applyFont="1" applyFill="1" applyBorder="1" applyAlignment="1">
      <alignment horizontal="right"/>
    </xf>
    <xf numFmtId="38" fontId="4" fillId="2" borderId="2" xfId="0" applyNumberFormat="1" applyFont="1" applyFill="1" applyBorder="1" applyAlignment="1">
      <alignment horizontal="right"/>
    </xf>
    <xf numFmtId="165" fontId="4" fillId="0" borderId="2" xfId="0" applyNumberFormat="1" applyFont="1" applyBorder="1" applyAlignment="1">
      <alignment horizontal="right"/>
    </xf>
    <xf numFmtId="38" fontId="4" fillId="0" borderId="2" xfId="0" applyNumberFormat="1" applyFont="1" applyBorder="1" applyAlignment="1">
      <alignment horizontal="right"/>
    </xf>
    <xf numFmtId="0" fontId="4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44" fontId="3" fillId="0" borderId="2" xfId="0" applyNumberFormat="1" applyFont="1" applyBorder="1" applyAlignment="1">
      <alignment horizontal="center"/>
    </xf>
    <xf numFmtId="3" fontId="4" fillId="0" borderId="2" xfId="0" applyNumberFormat="1" applyFont="1" applyBorder="1"/>
    <xf numFmtId="44" fontId="3" fillId="2" borderId="2" xfId="0" applyNumberFormat="1" applyFont="1" applyFill="1" applyBorder="1" applyAlignment="1">
      <alignment horizontal="center"/>
    </xf>
    <xf numFmtId="0" fontId="4" fillId="2" borderId="2" xfId="0" applyFont="1" applyFill="1" applyBorder="1"/>
    <xf numFmtId="0" fontId="4" fillId="2" borderId="2" xfId="0" applyFont="1" applyFill="1" applyBorder="1" applyAlignment="1">
      <alignment horizontal="center"/>
    </xf>
    <xf numFmtId="40" fontId="4" fillId="0" borderId="2" xfId="0" applyNumberFormat="1" applyFont="1" applyBorder="1" applyAlignment="1">
      <alignment horizontal="right"/>
    </xf>
    <xf numFmtId="8" fontId="3" fillId="2" borderId="2" xfId="0" applyNumberFormat="1" applyFont="1" applyFill="1" applyBorder="1" applyAlignment="1">
      <alignment horizontal="center"/>
    </xf>
    <xf numFmtId="40" fontId="4" fillId="0" borderId="3" xfId="0" applyNumberFormat="1" applyFont="1" applyBorder="1" applyAlignment="1">
      <alignment horizontal="right"/>
    </xf>
    <xf numFmtId="164" fontId="3" fillId="3" borderId="2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left"/>
    </xf>
    <xf numFmtId="44" fontId="5" fillId="3" borderId="2" xfId="0" applyNumberFormat="1" applyFont="1" applyFill="1" applyBorder="1"/>
    <xf numFmtId="164" fontId="3" fillId="0" borderId="2" xfId="0" applyNumberFormat="1" applyFont="1" applyBorder="1" applyAlignment="1">
      <alignment horizontal="center"/>
    </xf>
    <xf numFmtId="166" fontId="4" fillId="0" borderId="2" xfId="0" applyNumberFormat="1" applyFont="1" applyBorder="1" applyAlignment="1">
      <alignment horizontal="right"/>
    </xf>
    <xf numFmtId="0" fontId="4" fillId="2" borderId="2" xfId="0" applyFont="1" applyFill="1" applyBorder="1" applyAlignment="1">
      <alignment horizontal="center" vertical="top"/>
    </xf>
    <xf numFmtId="38" fontId="3" fillId="2" borderId="2" xfId="0" applyNumberFormat="1" applyFont="1" applyFill="1" applyBorder="1" applyAlignment="1">
      <alignment horizontal="right"/>
    </xf>
    <xf numFmtId="0" fontId="4" fillId="2" borderId="2" xfId="0" applyFont="1" applyFill="1" applyBorder="1" applyAlignment="1">
      <alignment horizontal="right" vertical="top"/>
    </xf>
    <xf numFmtId="2" fontId="4" fillId="2" borderId="2" xfId="0" applyNumberFormat="1" applyFont="1" applyFill="1" applyBorder="1" applyAlignment="1">
      <alignment horizontal="right" vertical="top"/>
    </xf>
    <xf numFmtId="38" fontId="3" fillId="2" borderId="2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right"/>
    </xf>
    <xf numFmtId="44" fontId="5" fillId="3" borderId="18" xfId="0" applyNumberFormat="1" applyFont="1" applyFill="1" applyBorder="1"/>
    <xf numFmtId="44" fontId="5" fillId="4" borderId="2" xfId="0" applyNumberFormat="1" applyFont="1" applyFill="1" applyBorder="1"/>
    <xf numFmtId="38" fontId="3" fillId="5" borderId="2" xfId="0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/>
    </xf>
    <xf numFmtId="44" fontId="4" fillId="5" borderId="2" xfId="1" applyFont="1" applyFill="1" applyBorder="1" applyAlignment="1">
      <alignment horizontal="center"/>
    </xf>
    <xf numFmtId="44" fontId="3" fillId="5" borderId="2" xfId="0" applyNumberFormat="1" applyFont="1" applyFill="1" applyBorder="1"/>
    <xf numFmtId="40" fontId="3" fillId="5" borderId="2" xfId="0" applyNumberFormat="1" applyFont="1" applyFill="1" applyBorder="1" applyAlignment="1">
      <alignment horizontal="right"/>
    </xf>
    <xf numFmtId="1" fontId="3" fillId="5" borderId="2" xfId="0" applyNumberFormat="1" applyFont="1" applyFill="1" applyBorder="1" applyAlignment="1">
      <alignment horizontal="right"/>
    </xf>
    <xf numFmtId="44" fontId="4" fillId="5" borderId="2" xfId="1" applyFont="1" applyFill="1" applyBorder="1" applyAlignment="1">
      <alignment horizontal="center" vertical="center"/>
    </xf>
    <xf numFmtId="0" fontId="5" fillId="6" borderId="9" xfId="0" applyFont="1" applyFill="1" applyBorder="1" applyAlignment="1">
      <alignment vertical="center"/>
    </xf>
    <xf numFmtId="44" fontId="5" fillId="6" borderId="2" xfId="0" applyNumberFormat="1" applyFont="1" applyFill="1" applyBorder="1"/>
    <xf numFmtId="0" fontId="4" fillId="2" borderId="8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9" fontId="3" fillId="2" borderId="2" xfId="3" applyFont="1" applyFill="1" applyBorder="1" applyAlignment="1">
      <alignment horizontal="right"/>
    </xf>
    <xf numFmtId="44" fontId="3" fillId="2" borderId="2" xfId="1" applyFont="1" applyFill="1" applyBorder="1"/>
    <xf numFmtId="44" fontId="5" fillId="6" borderId="2" xfId="1" applyFont="1" applyFill="1" applyBorder="1" applyAlignment="1">
      <alignment horizontal="center" vertical="center"/>
    </xf>
    <xf numFmtId="44" fontId="4" fillId="2" borderId="2" xfId="1" applyNumberFormat="1" applyFont="1" applyFill="1" applyBorder="1" applyAlignment="1">
      <alignment horizontal="center"/>
    </xf>
    <xf numFmtId="0" fontId="3" fillId="0" borderId="0" xfId="0" applyFont="1"/>
    <xf numFmtId="38" fontId="4" fillId="0" borderId="7" xfId="2" applyNumberFormat="1" applyFont="1" applyBorder="1" applyAlignment="1">
      <alignment horizontal="right"/>
    </xf>
    <xf numFmtId="0" fontId="4" fillId="0" borderId="7" xfId="2" applyFont="1" applyBorder="1" applyAlignment="1">
      <alignment horizontal="center" vertical="center"/>
    </xf>
    <xf numFmtId="167" fontId="4" fillId="0" borderId="7" xfId="2" applyNumberFormat="1" applyFont="1" applyBorder="1" applyAlignment="1">
      <alignment horizontal="right"/>
    </xf>
    <xf numFmtId="0" fontId="4" fillId="0" borderId="7" xfId="2" applyFont="1" applyBorder="1" applyAlignment="1">
      <alignment horizontal="center"/>
    </xf>
    <xf numFmtId="38" fontId="4" fillId="0" borderId="7" xfId="2" applyNumberFormat="1" applyFont="1" applyBorder="1" applyAlignment="1">
      <alignment horizontal="right" vertical="center"/>
    </xf>
    <xf numFmtId="0" fontId="4" fillId="0" borderId="2" xfId="2" applyFont="1" applyBorder="1" applyAlignment="1">
      <alignment horizontal="center"/>
    </xf>
    <xf numFmtId="38" fontId="4" fillId="2" borderId="7" xfId="2" applyNumberFormat="1" applyFont="1" applyFill="1" applyBorder="1" applyAlignment="1">
      <alignment horizontal="right"/>
    </xf>
    <xf numFmtId="0" fontId="4" fillId="2" borderId="7" xfId="2" applyFont="1" applyFill="1" applyBorder="1" applyAlignment="1">
      <alignment horizontal="center"/>
    </xf>
    <xf numFmtId="0" fontId="4" fillId="0" borderId="2" xfId="2" applyFont="1" applyBorder="1"/>
    <xf numFmtId="1" fontId="4" fillId="0" borderId="7" xfId="2" applyNumberFormat="1" applyFont="1" applyBorder="1" applyAlignment="1">
      <alignment horizontal="right"/>
    </xf>
    <xf numFmtId="0" fontId="4" fillId="0" borderId="11" xfId="2" applyFont="1" applyBorder="1" applyAlignment="1">
      <alignment horizontal="center"/>
    </xf>
    <xf numFmtId="0" fontId="4" fillId="0" borderId="7" xfId="2" applyFont="1" applyBorder="1"/>
    <xf numFmtId="0" fontId="4" fillId="0" borderId="12" xfId="2" applyFont="1" applyBorder="1" applyAlignment="1">
      <alignment horizontal="right"/>
    </xf>
    <xf numFmtId="0" fontId="4" fillId="0" borderId="12" xfId="2" applyFont="1" applyBorder="1" applyAlignment="1">
      <alignment horizontal="center"/>
    </xf>
    <xf numFmtId="0" fontId="4" fillId="0" borderId="11" xfId="2" applyFont="1" applyBorder="1" applyAlignment="1">
      <alignment horizontal="right"/>
    </xf>
    <xf numFmtId="0" fontId="3" fillId="2" borderId="0" xfId="0" applyFont="1" applyFill="1"/>
    <xf numFmtId="0" fontId="3" fillId="0" borderId="17" xfId="0" applyFont="1" applyBorder="1"/>
    <xf numFmtId="0" fontId="3" fillId="0" borderId="4" xfId="0" applyFont="1" applyBorder="1"/>
    <xf numFmtId="0" fontId="9" fillId="0" borderId="0" xfId="0" applyFont="1"/>
    <xf numFmtId="9" fontId="4" fillId="0" borderId="2" xfId="3" applyFont="1" applyBorder="1" applyAlignment="1">
      <alignment horizontal="right"/>
    </xf>
    <xf numFmtId="164" fontId="3" fillId="6" borderId="2" xfId="0" applyNumberFormat="1" applyFont="1" applyFill="1" applyBorder="1" applyAlignment="1">
      <alignment horizontal="center"/>
    </xf>
    <xf numFmtId="0" fontId="4" fillId="6" borderId="2" xfId="0" applyFont="1" applyFill="1" applyBorder="1" applyAlignment="1">
      <alignment horizontal="left"/>
    </xf>
    <xf numFmtId="44" fontId="2" fillId="6" borderId="2" xfId="0" applyNumberFormat="1" applyFont="1" applyFill="1" applyBorder="1" applyAlignment="1">
      <alignment horizontal="center"/>
    </xf>
    <xf numFmtId="164" fontId="3" fillId="4" borderId="2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left"/>
    </xf>
    <xf numFmtId="44" fontId="2" fillId="4" borderId="2" xfId="0" applyNumberFormat="1" applyFont="1" applyFill="1" applyBorder="1" applyAlignment="1">
      <alignment horizontal="center"/>
    </xf>
    <xf numFmtId="164" fontId="5" fillId="3" borderId="9" xfId="0" applyNumberFormat="1" applyFont="1" applyFill="1" applyBorder="1" applyAlignment="1">
      <alignment horizontal="center"/>
    </xf>
    <xf numFmtId="0" fontId="5" fillId="3" borderId="9" xfId="0" applyFont="1" applyFill="1" applyBorder="1" applyAlignment="1">
      <alignment vertical="center"/>
    </xf>
    <xf numFmtId="44" fontId="5" fillId="3" borderId="2" xfId="1" applyFont="1" applyFill="1" applyBorder="1"/>
    <xf numFmtId="0" fontId="9" fillId="7" borderId="2" xfId="0" applyFont="1" applyFill="1" applyBorder="1"/>
    <xf numFmtId="44" fontId="10" fillId="7" borderId="2" xfId="0" applyNumberFormat="1" applyFont="1" applyFill="1" applyBorder="1"/>
    <xf numFmtId="164" fontId="3" fillId="2" borderId="7" xfId="0" applyNumberFormat="1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top"/>
    </xf>
    <xf numFmtId="0" fontId="3" fillId="0" borderId="7" xfId="0" applyFont="1" applyBorder="1"/>
    <xf numFmtId="0" fontId="4" fillId="2" borderId="2" xfId="0" applyFont="1" applyFill="1" applyBorder="1" applyAlignment="1">
      <alignment horizontal="right"/>
    </xf>
    <xf numFmtId="40" fontId="4" fillId="5" borderId="3" xfId="0" applyNumberFormat="1" applyFont="1" applyFill="1" applyBorder="1" applyAlignment="1">
      <alignment horizontal="right"/>
    </xf>
    <xf numFmtId="0" fontId="3" fillId="5" borderId="3" xfId="0" applyFont="1" applyFill="1" applyBorder="1" applyAlignment="1">
      <alignment horizontal="center"/>
    </xf>
    <xf numFmtId="44" fontId="4" fillId="5" borderId="2" xfId="1" applyFont="1" applyFill="1" applyBorder="1"/>
    <xf numFmtId="44" fontId="3" fillId="5" borderId="7" xfId="0" applyNumberFormat="1" applyFont="1" applyFill="1" applyBorder="1"/>
    <xf numFmtId="0" fontId="12" fillId="0" borderId="2" xfId="2" applyFont="1" applyBorder="1"/>
    <xf numFmtId="0" fontId="2" fillId="0" borderId="2" xfId="0" applyFont="1" applyBorder="1" applyAlignment="1">
      <alignment horizontal="center"/>
    </xf>
    <xf numFmtId="44" fontId="2" fillId="2" borderId="9" xfId="0" applyNumberFormat="1" applyFont="1" applyFill="1" applyBorder="1" applyAlignment="1">
      <alignment horizontal="center"/>
    </xf>
    <xf numFmtId="1" fontId="3" fillId="2" borderId="7" xfId="0" applyNumberFormat="1" applyFont="1" applyFill="1" applyBorder="1" applyAlignment="1">
      <alignment horizontal="right"/>
    </xf>
    <xf numFmtId="44" fontId="3" fillId="2" borderId="2" xfId="1" applyFont="1" applyFill="1" applyBorder="1" applyProtection="1">
      <protection locked="0"/>
    </xf>
    <xf numFmtId="44" fontId="4" fillId="2" borderId="7" xfId="1" applyFont="1" applyFill="1" applyBorder="1" applyProtection="1">
      <protection locked="0"/>
    </xf>
    <xf numFmtId="44" fontId="4" fillId="2" borderId="2" xfId="1" applyFont="1" applyFill="1" applyBorder="1" applyProtection="1">
      <protection locked="0"/>
    </xf>
    <xf numFmtId="44" fontId="4" fillId="0" borderId="2" xfId="1" applyFont="1" applyFill="1" applyBorder="1" applyProtection="1">
      <protection locked="0"/>
    </xf>
    <xf numFmtId="44" fontId="4" fillId="2" borderId="2" xfId="1" applyFont="1" applyFill="1" applyBorder="1" applyAlignment="1" applyProtection="1">
      <alignment horizontal="center"/>
      <protection locked="0"/>
    </xf>
    <xf numFmtId="44" fontId="4" fillId="2" borderId="7" xfId="1" applyFont="1" applyFill="1" applyBorder="1" applyAlignment="1" applyProtection="1">
      <alignment horizontal="center"/>
      <protection locked="0"/>
    </xf>
    <xf numFmtId="44" fontId="4" fillId="2" borderId="2" xfId="1" applyFont="1" applyFill="1" applyBorder="1" applyAlignment="1" applyProtection="1">
      <alignment horizontal="center" vertical="center"/>
      <protection locked="0"/>
    </xf>
    <xf numFmtId="0" fontId="3" fillId="0" borderId="0" xfId="0" applyFont="1" applyProtection="1"/>
    <xf numFmtId="0" fontId="2" fillId="0" borderId="2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 vertical="center"/>
    </xf>
    <xf numFmtId="0" fontId="2" fillId="0" borderId="2" xfId="0" applyFont="1" applyBorder="1" applyProtection="1"/>
    <xf numFmtId="40" fontId="2" fillId="0" borderId="2" xfId="0" applyNumberFormat="1" applyFont="1" applyBorder="1" applyAlignment="1" applyProtection="1">
      <alignment horizontal="center"/>
    </xf>
    <xf numFmtId="0" fontId="5" fillId="3" borderId="0" xfId="0" applyFont="1" applyFill="1" applyProtection="1"/>
    <xf numFmtId="164" fontId="3" fillId="2" borderId="2" xfId="0" applyNumberFormat="1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left"/>
    </xf>
    <xf numFmtId="0" fontId="3" fillId="2" borderId="2" xfId="0" applyFont="1" applyFill="1" applyBorder="1" applyProtection="1"/>
    <xf numFmtId="40" fontId="3" fillId="2" borderId="2" xfId="0" applyNumberFormat="1" applyFont="1" applyFill="1" applyBorder="1" applyAlignment="1" applyProtection="1">
      <alignment horizontal="right"/>
    </xf>
    <xf numFmtId="0" fontId="3" fillId="2" borderId="2" xfId="0" applyFont="1" applyFill="1" applyBorder="1" applyAlignment="1" applyProtection="1">
      <alignment horizontal="center"/>
    </xf>
    <xf numFmtId="44" fontId="3" fillId="2" borderId="2" xfId="0" applyNumberFormat="1" applyFont="1" applyFill="1" applyBorder="1" applyProtection="1"/>
    <xf numFmtId="164" fontId="3" fillId="2" borderId="3" xfId="0" applyNumberFormat="1" applyFont="1" applyFill="1" applyBorder="1" applyAlignment="1" applyProtection="1">
      <alignment horizontal="center"/>
    </xf>
    <xf numFmtId="0" fontId="3" fillId="2" borderId="3" xfId="0" applyFont="1" applyFill="1" applyBorder="1" applyProtection="1"/>
    <xf numFmtId="40" fontId="3" fillId="2" borderId="3" xfId="0" applyNumberFormat="1" applyFont="1" applyFill="1" applyBorder="1" applyAlignment="1" applyProtection="1">
      <alignment horizontal="right"/>
    </xf>
    <xf numFmtId="0" fontId="3" fillId="2" borderId="3" xfId="0" applyFont="1" applyFill="1" applyBorder="1" applyAlignment="1" applyProtection="1">
      <alignment horizontal="center"/>
    </xf>
    <xf numFmtId="9" fontId="3" fillId="2" borderId="2" xfId="3" applyFont="1" applyFill="1" applyBorder="1" applyAlignment="1" applyProtection="1">
      <alignment horizontal="right"/>
    </xf>
    <xf numFmtId="44" fontId="5" fillId="3" borderId="18" xfId="0" applyNumberFormat="1" applyFont="1" applyFill="1" applyBorder="1" applyProtection="1"/>
    <xf numFmtId="164" fontId="5" fillId="3" borderId="9" xfId="0" applyNumberFormat="1" applyFon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left"/>
    </xf>
    <xf numFmtId="0" fontId="3" fillId="2" borderId="7" xfId="0" applyFont="1" applyFill="1" applyBorder="1" applyProtection="1"/>
    <xf numFmtId="38" fontId="4" fillId="0" borderId="7" xfId="0" applyNumberFormat="1" applyFont="1" applyBorder="1" applyAlignment="1" applyProtection="1">
      <alignment horizontal="right"/>
    </xf>
    <xf numFmtId="0" fontId="3" fillId="2" borderId="7" xfId="0" applyFont="1" applyFill="1" applyBorder="1" applyAlignment="1" applyProtection="1">
      <alignment horizontal="center"/>
    </xf>
    <xf numFmtId="44" fontId="3" fillId="2" borderId="7" xfId="0" applyNumberFormat="1" applyFont="1" applyFill="1" applyBorder="1" applyProtection="1"/>
    <xf numFmtId="38" fontId="4" fillId="2" borderId="7" xfId="0" applyNumberFormat="1" applyFont="1" applyFill="1" applyBorder="1" applyAlignment="1" applyProtection="1">
      <alignment horizontal="right"/>
    </xf>
    <xf numFmtId="38" fontId="4" fillId="2" borderId="2" xfId="0" applyNumberFormat="1" applyFont="1" applyFill="1" applyBorder="1" applyAlignment="1" applyProtection="1">
      <alignment horizontal="right"/>
    </xf>
    <xf numFmtId="165" fontId="4" fillId="0" borderId="2" xfId="0" applyNumberFormat="1" applyFont="1" applyBorder="1" applyAlignment="1" applyProtection="1">
      <alignment horizontal="right"/>
    </xf>
    <xf numFmtId="38" fontId="4" fillId="0" borderId="2" xfId="0" applyNumberFormat="1" applyFont="1" applyBorder="1" applyAlignment="1" applyProtection="1">
      <alignment horizontal="right"/>
    </xf>
    <xf numFmtId="0" fontId="4" fillId="0" borderId="2" xfId="0" applyFont="1" applyBorder="1" applyAlignment="1" applyProtection="1">
      <alignment horizontal="left"/>
    </xf>
    <xf numFmtId="0" fontId="3" fillId="0" borderId="2" xfId="0" applyFont="1" applyBorder="1" applyProtection="1"/>
    <xf numFmtId="0" fontId="3" fillId="0" borderId="2" xfId="0" applyFont="1" applyBorder="1" applyAlignment="1" applyProtection="1">
      <alignment horizontal="center"/>
    </xf>
    <xf numFmtId="3" fontId="4" fillId="0" borderId="2" xfId="0" applyNumberFormat="1" applyFont="1" applyBorder="1" applyProtection="1"/>
    <xf numFmtId="44" fontId="3" fillId="2" borderId="2" xfId="0" applyNumberFormat="1" applyFont="1" applyFill="1" applyBorder="1" applyAlignment="1" applyProtection="1">
      <alignment horizontal="center"/>
    </xf>
    <xf numFmtId="0" fontId="4" fillId="2" borderId="2" xfId="0" applyFont="1" applyFill="1" applyBorder="1" applyProtection="1"/>
    <xf numFmtId="0" fontId="4" fillId="2" borderId="2" xfId="0" applyFont="1" applyFill="1" applyBorder="1" applyAlignment="1" applyProtection="1">
      <alignment horizontal="center"/>
    </xf>
    <xf numFmtId="40" fontId="4" fillId="0" borderId="2" xfId="0" applyNumberFormat="1" applyFont="1" applyBorder="1" applyAlignment="1" applyProtection="1">
      <alignment horizontal="right"/>
    </xf>
    <xf numFmtId="44" fontId="3" fillId="0" borderId="2" xfId="0" applyNumberFormat="1" applyFont="1" applyBorder="1" applyAlignment="1" applyProtection="1">
      <alignment horizontal="center"/>
    </xf>
    <xf numFmtId="8" fontId="3" fillId="2" borderId="2" xfId="0" applyNumberFormat="1" applyFont="1" applyFill="1" applyBorder="1" applyAlignment="1" applyProtection="1">
      <alignment horizontal="center"/>
    </xf>
    <xf numFmtId="40" fontId="4" fillId="5" borderId="3" xfId="0" applyNumberFormat="1" applyFont="1" applyFill="1" applyBorder="1" applyAlignment="1" applyProtection="1">
      <alignment horizontal="right"/>
    </xf>
    <xf numFmtId="0" fontId="3" fillId="5" borderId="3" xfId="0" applyFont="1" applyFill="1" applyBorder="1" applyAlignment="1" applyProtection="1">
      <alignment horizontal="center"/>
    </xf>
    <xf numFmtId="44" fontId="4" fillId="5" borderId="2" xfId="1" applyFont="1" applyFill="1" applyBorder="1" applyProtection="1"/>
    <xf numFmtId="44" fontId="3" fillId="5" borderId="7" xfId="0" applyNumberFormat="1" applyFont="1" applyFill="1" applyBorder="1" applyProtection="1"/>
    <xf numFmtId="0" fontId="4" fillId="2" borderId="2" xfId="0" applyFont="1" applyFill="1" applyBorder="1" applyAlignment="1" applyProtection="1">
      <alignment horizontal="right"/>
    </xf>
    <xf numFmtId="40" fontId="4" fillId="0" borderId="3" xfId="0" applyNumberFormat="1" applyFont="1" applyBorder="1" applyAlignment="1" applyProtection="1">
      <alignment horizontal="right"/>
    </xf>
    <xf numFmtId="44" fontId="5" fillId="3" borderId="2" xfId="0" applyNumberFormat="1" applyFont="1" applyFill="1" applyBorder="1" applyProtection="1"/>
    <xf numFmtId="0" fontId="5" fillId="3" borderId="9" xfId="0" applyFont="1" applyFill="1" applyBorder="1" applyAlignment="1" applyProtection="1">
      <alignment vertical="center"/>
    </xf>
    <xf numFmtId="164" fontId="3" fillId="0" borderId="2" xfId="0" applyNumberFormat="1" applyFont="1" applyBorder="1" applyAlignment="1" applyProtection="1">
      <alignment horizontal="center"/>
    </xf>
    <xf numFmtId="166" fontId="4" fillId="0" borderId="2" xfId="0" applyNumberFormat="1" applyFont="1" applyBorder="1" applyAlignment="1" applyProtection="1">
      <alignment horizontal="right"/>
    </xf>
    <xf numFmtId="44" fontId="5" fillId="3" borderId="2" xfId="1" applyFont="1" applyFill="1" applyBorder="1" applyProtection="1"/>
    <xf numFmtId="0" fontId="5" fillId="6" borderId="9" xfId="0" applyFont="1" applyFill="1" applyBorder="1" applyAlignment="1" applyProtection="1">
      <alignment vertical="center"/>
    </xf>
    <xf numFmtId="0" fontId="4" fillId="2" borderId="2" xfId="0" applyFont="1" applyFill="1" applyBorder="1" applyAlignment="1" applyProtection="1">
      <alignment horizontal="center" vertical="top"/>
    </xf>
    <xf numFmtId="38" fontId="3" fillId="2" borderId="2" xfId="0" applyNumberFormat="1" applyFont="1" applyFill="1" applyBorder="1" applyAlignment="1" applyProtection="1">
      <alignment horizontal="right"/>
    </xf>
    <xf numFmtId="0" fontId="4" fillId="2" borderId="2" xfId="0" applyFont="1" applyFill="1" applyBorder="1" applyAlignment="1" applyProtection="1">
      <alignment horizontal="right" vertical="top"/>
    </xf>
    <xf numFmtId="38" fontId="4" fillId="0" borderId="7" xfId="2" applyNumberFormat="1" applyFont="1" applyBorder="1" applyAlignment="1" applyProtection="1">
      <alignment horizontal="right"/>
    </xf>
    <xf numFmtId="0" fontId="4" fillId="0" borderId="7" xfId="2" applyFont="1" applyBorder="1" applyAlignment="1" applyProtection="1">
      <alignment horizontal="center" vertical="center"/>
    </xf>
    <xf numFmtId="167" fontId="4" fillId="0" borderId="7" xfId="2" applyNumberFormat="1" applyFont="1" applyBorder="1" applyAlignment="1" applyProtection="1">
      <alignment horizontal="right"/>
    </xf>
    <xf numFmtId="0" fontId="4" fillId="0" borderId="7" xfId="2" applyFont="1" applyBorder="1" applyAlignment="1" applyProtection="1">
      <alignment horizontal="center"/>
    </xf>
    <xf numFmtId="38" fontId="3" fillId="5" borderId="2" xfId="0" applyNumberFormat="1" applyFont="1" applyFill="1" applyBorder="1" applyAlignment="1" applyProtection="1">
      <alignment horizontal="center" vertical="center"/>
    </xf>
    <xf numFmtId="0" fontId="3" fillId="5" borderId="2" xfId="0" applyFont="1" applyFill="1" applyBorder="1" applyAlignment="1" applyProtection="1">
      <alignment horizontal="center"/>
    </xf>
    <xf numFmtId="44" fontId="4" fillId="5" borderId="2" xfId="1" applyFont="1" applyFill="1" applyBorder="1" applyAlignment="1" applyProtection="1">
      <alignment horizontal="center"/>
    </xf>
    <xf numFmtId="38" fontId="4" fillId="0" borderId="7" xfId="2" applyNumberFormat="1" applyFont="1" applyBorder="1" applyAlignment="1" applyProtection="1">
      <alignment horizontal="right" vertical="center"/>
    </xf>
    <xf numFmtId="0" fontId="4" fillId="0" borderId="2" xfId="2" applyFont="1" applyBorder="1" applyAlignment="1" applyProtection="1">
      <alignment horizontal="center"/>
    </xf>
    <xf numFmtId="2" fontId="4" fillId="2" borderId="2" xfId="0" applyNumberFormat="1" applyFont="1" applyFill="1" applyBorder="1" applyAlignment="1" applyProtection="1">
      <alignment horizontal="right" vertical="top"/>
    </xf>
    <xf numFmtId="38" fontId="4" fillId="2" borderId="7" xfId="2" applyNumberFormat="1" applyFont="1" applyFill="1" applyBorder="1" applyAlignment="1" applyProtection="1">
      <alignment horizontal="right"/>
    </xf>
    <xf numFmtId="0" fontId="4" fillId="2" borderId="7" xfId="2" applyFont="1" applyFill="1" applyBorder="1" applyAlignment="1" applyProtection="1">
      <alignment horizontal="center"/>
    </xf>
    <xf numFmtId="38" fontId="3" fillId="2" borderId="2" xfId="0" applyNumberFormat="1" applyFont="1" applyFill="1" applyBorder="1" applyAlignment="1" applyProtection="1">
      <alignment horizontal="right" vertical="center"/>
    </xf>
    <xf numFmtId="0" fontId="4" fillId="0" borderId="2" xfId="2" applyFont="1" applyBorder="1" applyProtection="1"/>
    <xf numFmtId="44" fontId="5" fillId="6" borderId="2" xfId="1" applyFont="1" applyFill="1" applyBorder="1" applyAlignment="1" applyProtection="1">
      <alignment horizontal="center" vertical="center"/>
    </xf>
    <xf numFmtId="1" fontId="4" fillId="0" borderId="10" xfId="2" applyNumberFormat="1" applyFont="1" applyBorder="1" applyAlignment="1" applyProtection="1">
      <alignment horizontal="right"/>
    </xf>
    <xf numFmtId="0" fontId="4" fillId="2" borderId="2" xfId="0" applyFont="1" applyFill="1" applyBorder="1" applyAlignment="1" applyProtection="1">
      <alignment horizontal="center" vertical="center"/>
    </xf>
    <xf numFmtId="1" fontId="4" fillId="0" borderId="7" xfId="2" applyNumberFormat="1" applyFont="1" applyBorder="1" applyAlignment="1" applyProtection="1">
      <alignment horizontal="right"/>
    </xf>
    <xf numFmtId="9" fontId="4" fillId="0" borderId="2" xfId="3" applyFont="1" applyBorder="1" applyAlignment="1" applyProtection="1">
      <alignment horizontal="right"/>
    </xf>
    <xf numFmtId="44" fontId="4" fillId="2" borderId="2" xfId="1" applyNumberFormat="1" applyFont="1" applyFill="1" applyBorder="1" applyAlignment="1" applyProtection="1">
      <alignment horizontal="center"/>
    </xf>
    <xf numFmtId="44" fontId="5" fillId="6" borderId="2" xfId="0" applyNumberFormat="1" applyFont="1" applyFill="1" applyBorder="1" applyProtection="1"/>
    <xf numFmtId="0" fontId="4" fillId="0" borderId="11" xfId="2" applyFont="1" applyBorder="1" applyAlignment="1" applyProtection="1">
      <alignment horizontal="center"/>
    </xf>
    <xf numFmtId="0" fontId="4" fillId="0" borderId="7" xfId="2" applyFont="1" applyBorder="1" applyProtection="1"/>
    <xf numFmtId="40" fontId="3" fillId="5" borderId="2" xfId="0" applyNumberFormat="1" applyFont="1" applyFill="1" applyBorder="1" applyAlignment="1" applyProtection="1">
      <alignment horizontal="right"/>
    </xf>
    <xf numFmtId="44" fontId="3" fillId="5" borderId="2" xfId="0" applyNumberFormat="1" applyFont="1" applyFill="1" applyBorder="1" applyProtection="1"/>
    <xf numFmtId="0" fontId="4" fillId="0" borderId="12" xfId="2" applyFont="1" applyBorder="1" applyAlignment="1" applyProtection="1">
      <alignment horizontal="right"/>
    </xf>
    <xf numFmtId="0" fontId="4" fillId="0" borderId="12" xfId="2" applyFont="1" applyBorder="1" applyAlignment="1" applyProtection="1">
      <alignment horizontal="center"/>
    </xf>
    <xf numFmtId="1" fontId="3" fillId="5" borderId="2" xfId="0" applyNumberFormat="1" applyFont="1" applyFill="1" applyBorder="1" applyAlignment="1" applyProtection="1">
      <alignment horizontal="right"/>
    </xf>
    <xf numFmtId="44" fontId="4" fillId="5" borderId="2" xfId="1" applyFont="1" applyFill="1" applyBorder="1" applyAlignment="1" applyProtection="1">
      <alignment horizontal="center" vertical="center"/>
    </xf>
    <xf numFmtId="1" fontId="3" fillId="2" borderId="2" xfId="0" applyNumberFormat="1" applyFont="1" applyFill="1" applyBorder="1" applyAlignment="1" applyProtection="1">
      <alignment horizontal="right"/>
    </xf>
    <xf numFmtId="0" fontId="4" fillId="0" borderId="11" xfId="2" applyFont="1" applyBorder="1" applyAlignment="1" applyProtection="1">
      <alignment horizontal="right"/>
    </xf>
    <xf numFmtId="44" fontId="5" fillId="4" borderId="2" xfId="0" applyNumberFormat="1" applyFont="1" applyFill="1" applyBorder="1" applyProtection="1"/>
    <xf numFmtId="164" fontId="3" fillId="2" borderId="7" xfId="0" applyNumberFormat="1" applyFont="1" applyFill="1" applyBorder="1" applyAlignment="1" applyProtection="1">
      <alignment horizontal="center"/>
    </xf>
    <xf numFmtId="0" fontId="3" fillId="0" borderId="7" xfId="0" applyFont="1" applyBorder="1" applyProtection="1"/>
    <xf numFmtId="1" fontId="3" fillId="2" borderId="7" xfId="0" applyNumberFormat="1" applyFont="1" applyFill="1" applyBorder="1" applyAlignment="1" applyProtection="1">
      <alignment horizontal="right"/>
    </xf>
    <xf numFmtId="164" fontId="3" fillId="3" borderId="2" xfId="0" applyNumberFormat="1" applyFont="1" applyFill="1" applyBorder="1" applyAlignment="1" applyProtection="1">
      <alignment horizontal="center"/>
    </xf>
    <xf numFmtId="0" fontId="4" fillId="3" borderId="2" xfId="0" applyFont="1" applyFill="1" applyBorder="1" applyAlignment="1" applyProtection="1">
      <alignment horizontal="left"/>
    </xf>
    <xf numFmtId="164" fontId="3" fillId="6" borderId="2" xfId="0" applyNumberFormat="1" applyFont="1" applyFill="1" applyBorder="1" applyAlignment="1" applyProtection="1">
      <alignment horizontal="center"/>
    </xf>
    <xf numFmtId="0" fontId="4" fillId="6" borderId="2" xfId="0" applyFont="1" applyFill="1" applyBorder="1" applyAlignment="1" applyProtection="1">
      <alignment horizontal="left"/>
    </xf>
    <xf numFmtId="44" fontId="2" fillId="6" borderId="2" xfId="0" applyNumberFormat="1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left"/>
    </xf>
    <xf numFmtId="0" fontId="2" fillId="2" borderId="6" xfId="0" applyFont="1" applyFill="1" applyBorder="1" applyAlignment="1" applyProtection="1">
      <alignment horizontal="center"/>
    </xf>
    <xf numFmtId="44" fontId="2" fillId="2" borderId="9" xfId="0" applyNumberFormat="1" applyFont="1" applyFill="1" applyBorder="1" applyAlignment="1" applyProtection="1">
      <alignment horizontal="center"/>
    </xf>
    <xf numFmtId="0" fontId="3" fillId="2" borderId="0" xfId="0" applyFont="1" applyFill="1" applyProtection="1"/>
    <xf numFmtId="164" fontId="3" fillId="4" borderId="2" xfId="0" applyNumberFormat="1" applyFont="1" applyFill="1" applyBorder="1" applyAlignment="1" applyProtection="1">
      <alignment horizontal="center"/>
    </xf>
    <xf numFmtId="0" fontId="4" fillId="4" borderId="2" xfId="0" applyFont="1" applyFill="1" applyBorder="1" applyAlignment="1" applyProtection="1">
      <alignment horizontal="left"/>
    </xf>
    <xf numFmtId="44" fontId="2" fillId="4" borderId="2" xfId="0" applyNumberFormat="1" applyFont="1" applyFill="1" applyBorder="1" applyAlignment="1" applyProtection="1">
      <alignment horizontal="center"/>
    </xf>
    <xf numFmtId="0" fontId="9" fillId="7" borderId="2" xfId="0" applyFont="1" applyFill="1" applyBorder="1" applyProtection="1"/>
    <xf numFmtId="44" fontId="10" fillId="7" borderId="2" xfId="0" applyNumberFormat="1" applyFont="1" applyFill="1" applyBorder="1" applyProtection="1"/>
    <xf numFmtId="0" fontId="9" fillId="0" borderId="0" xfId="0" applyFont="1" applyProtection="1"/>
    <xf numFmtId="0" fontId="3" fillId="0" borderId="17" xfId="0" applyFont="1" applyBorder="1" applyProtection="1"/>
    <xf numFmtId="0" fontId="3" fillId="0" borderId="4" xfId="0" applyFont="1" applyBorder="1" applyProtection="1"/>
    <xf numFmtId="44" fontId="3" fillId="2" borderId="2" xfId="1" applyFont="1" applyFill="1" applyBorder="1" applyProtection="1"/>
    <xf numFmtId="0" fontId="3" fillId="0" borderId="2" xfId="0" applyFont="1" applyBorder="1" applyAlignment="1">
      <alignment wrapText="1"/>
    </xf>
    <xf numFmtId="0" fontId="4" fillId="5" borderId="2" xfId="2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 applyProtection="1">
      <alignment horizontal="center"/>
    </xf>
    <xf numFmtId="0" fontId="5" fillId="0" borderId="0" xfId="0" applyFont="1" applyFill="1"/>
    <xf numFmtId="0" fontId="5" fillId="3" borderId="2" xfId="0" applyFont="1" applyFill="1" applyBorder="1"/>
    <xf numFmtId="0" fontId="5" fillId="0" borderId="0" xfId="0" applyFont="1" applyFill="1" applyProtection="1"/>
    <xf numFmtId="38" fontId="13" fillId="0" borderId="7" xfId="2" applyNumberFormat="1" applyFont="1" applyBorder="1" applyAlignment="1">
      <alignment horizontal="right"/>
    </xf>
    <xf numFmtId="0" fontId="13" fillId="0" borderId="2" xfId="0" applyFont="1" applyBorder="1"/>
    <xf numFmtId="0" fontId="13" fillId="0" borderId="7" xfId="2" applyFont="1" applyBorder="1" applyAlignment="1">
      <alignment horizontal="center"/>
    </xf>
    <xf numFmtId="38" fontId="13" fillId="2" borderId="2" xfId="0" applyNumberFormat="1" applyFont="1" applyFill="1" applyBorder="1" applyAlignment="1">
      <alignment horizontal="right"/>
    </xf>
    <xf numFmtId="0" fontId="13" fillId="2" borderId="2" xfId="0" applyFont="1" applyFill="1" applyBorder="1" applyAlignment="1">
      <alignment horizontal="right" vertical="top"/>
    </xf>
    <xf numFmtId="0" fontId="13" fillId="0" borderId="2" xfId="2" applyFont="1" applyBorder="1"/>
    <xf numFmtId="0" fontId="13" fillId="0" borderId="2" xfId="2" applyFont="1" applyBorder="1" applyAlignment="1">
      <alignment horizontal="center"/>
    </xf>
    <xf numFmtId="44" fontId="4" fillId="0" borderId="2" xfId="1" applyFont="1" applyFill="1" applyBorder="1" applyAlignment="1">
      <alignment horizontal="center" vertical="center"/>
    </xf>
    <xf numFmtId="1" fontId="13" fillId="0" borderId="2" xfId="0" applyNumberFormat="1" applyFont="1" applyFill="1" applyBorder="1" applyAlignment="1">
      <alignment horizontal="right"/>
    </xf>
    <xf numFmtId="0" fontId="13" fillId="0" borderId="11" xfId="2" applyFont="1" applyBorder="1" applyAlignment="1">
      <alignment horizontal="center" vertical="center"/>
    </xf>
    <xf numFmtId="0" fontId="13" fillId="0" borderId="2" xfId="2" applyFont="1" applyBorder="1" applyAlignment="1">
      <alignment horizontal="left" vertical="top"/>
    </xf>
    <xf numFmtId="1" fontId="13" fillId="2" borderId="2" xfId="0" applyNumberFormat="1" applyFont="1" applyFill="1" applyBorder="1" applyAlignment="1">
      <alignment horizontal="right"/>
    </xf>
    <xf numFmtId="44" fontId="4" fillId="5" borderId="2" xfId="1" applyFont="1" applyFill="1" applyBorder="1" applyAlignment="1" applyProtection="1">
      <alignment horizontal="center" vertical="center"/>
      <protection locked="0"/>
    </xf>
    <xf numFmtId="38" fontId="13" fillId="0" borderId="7" xfId="2" applyNumberFormat="1" applyFont="1" applyBorder="1" applyAlignment="1" applyProtection="1">
      <alignment horizontal="right"/>
    </xf>
    <xf numFmtId="38" fontId="13" fillId="2" borderId="2" xfId="0" applyNumberFormat="1" applyFont="1" applyFill="1" applyBorder="1" applyAlignment="1" applyProtection="1">
      <alignment horizontal="right"/>
    </xf>
    <xf numFmtId="0" fontId="13" fillId="0" borderId="2" xfId="2" applyFont="1" applyBorder="1" applyProtection="1"/>
    <xf numFmtId="1" fontId="13" fillId="0" borderId="2" xfId="0" applyNumberFormat="1" applyFont="1" applyFill="1" applyBorder="1" applyAlignment="1" applyProtection="1">
      <alignment horizontal="right"/>
    </xf>
    <xf numFmtId="0" fontId="13" fillId="0" borderId="2" xfId="0" applyFont="1" applyFill="1" applyBorder="1" applyAlignment="1" applyProtection="1">
      <alignment horizontal="center"/>
    </xf>
    <xf numFmtId="1" fontId="13" fillId="2" borderId="2" xfId="0" applyNumberFormat="1" applyFont="1" applyFill="1" applyBorder="1" applyAlignment="1" applyProtection="1">
      <alignment horizontal="right"/>
    </xf>
    <xf numFmtId="44" fontId="4" fillId="5" borderId="2" xfId="1" applyFont="1" applyFill="1" applyBorder="1" applyProtection="1">
      <protection locked="0"/>
    </xf>
    <xf numFmtId="0" fontId="3" fillId="2" borderId="8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10" fillId="7" borderId="2" xfId="0" applyFont="1" applyFill="1" applyBorder="1" applyAlignment="1">
      <alignment horizontal="center" wrapText="1"/>
    </xf>
    <xf numFmtId="0" fontId="5" fillId="3" borderId="8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164" fontId="3" fillId="5" borderId="13" xfId="0" applyNumberFormat="1" applyFont="1" applyFill="1" applyBorder="1" applyAlignment="1">
      <alignment horizontal="center"/>
    </xf>
    <xf numFmtId="164" fontId="3" fillId="5" borderId="5" xfId="0" applyNumberFormat="1" applyFont="1" applyFill="1" applyBorder="1" applyAlignment="1">
      <alignment horizontal="center"/>
    </xf>
    <xf numFmtId="164" fontId="3" fillId="5" borderId="14" xfId="0" applyNumberFormat="1" applyFont="1" applyFill="1" applyBorder="1" applyAlignment="1">
      <alignment horizontal="center"/>
    </xf>
    <xf numFmtId="164" fontId="3" fillId="5" borderId="15" xfId="0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/>
    </xf>
    <xf numFmtId="164" fontId="3" fillId="5" borderId="16" xfId="0" applyNumberFormat="1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/>
    </xf>
    <xf numFmtId="164" fontId="7" fillId="0" borderId="6" xfId="0" applyNumberFormat="1" applyFont="1" applyBorder="1" applyAlignment="1">
      <alignment horizontal="center"/>
    </xf>
    <xf numFmtId="164" fontId="7" fillId="0" borderId="9" xfId="0" applyNumberFormat="1" applyFont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164" fontId="3" fillId="5" borderId="8" xfId="0" applyNumberFormat="1" applyFont="1" applyFill="1" applyBorder="1" applyAlignment="1">
      <alignment horizontal="center"/>
    </xf>
    <xf numFmtId="164" fontId="3" fillId="5" borderId="6" xfId="0" applyNumberFormat="1" applyFont="1" applyFill="1" applyBorder="1" applyAlignment="1">
      <alignment horizontal="center"/>
    </xf>
    <xf numFmtId="164" fontId="3" fillId="5" borderId="9" xfId="0" applyNumberFormat="1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/>
    </xf>
    <xf numFmtId="0" fontId="5" fillId="6" borderId="9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164" fontId="5" fillId="3" borderId="8" xfId="0" applyNumberFormat="1" applyFont="1" applyFill="1" applyBorder="1" applyAlignment="1">
      <alignment horizontal="center"/>
    </xf>
    <xf numFmtId="164" fontId="5" fillId="3" borderId="6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2" fillId="0" borderId="2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164" fontId="3" fillId="5" borderId="8" xfId="0" applyNumberFormat="1" applyFont="1" applyFill="1" applyBorder="1" applyAlignment="1" applyProtection="1">
      <alignment horizontal="center"/>
    </xf>
    <xf numFmtId="164" fontId="3" fillId="5" borderId="6" xfId="0" applyNumberFormat="1" applyFont="1" applyFill="1" applyBorder="1" applyAlignment="1" applyProtection="1">
      <alignment horizontal="center"/>
    </xf>
    <xf numFmtId="164" fontId="3" fillId="5" borderId="9" xfId="0" applyNumberFormat="1" applyFont="1" applyFill="1" applyBorder="1" applyAlignment="1" applyProtection="1">
      <alignment horizontal="center"/>
    </xf>
    <xf numFmtId="0" fontId="5" fillId="3" borderId="0" xfId="0" applyFont="1" applyFill="1" applyAlignment="1">
      <alignment horizontal="center"/>
    </xf>
    <xf numFmtId="164" fontId="5" fillId="3" borderId="8" xfId="0" applyNumberFormat="1" applyFont="1" applyFill="1" applyBorder="1" applyAlignment="1" applyProtection="1">
      <alignment horizontal="center"/>
    </xf>
    <xf numFmtId="164" fontId="5" fillId="3" borderId="6" xfId="0" applyNumberFormat="1" applyFont="1" applyFill="1" applyBorder="1" applyAlignment="1" applyProtection="1">
      <alignment horizontal="center"/>
    </xf>
    <xf numFmtId="0" fontId="5" fillId="3" borderId="8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5" fillId="3" borderId="9" xfId="0" applyFont="1" applyFill="1" applyBorder="1" applyAlignment="1" applyProtection="1">
      <alignment horizontal="center"/>
    </xf>
    <xf numFmtId="0" fontId="5" fillId="3" borderId="8" xfId="0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/>
    </xf>
    <xf numFmtId="0" fontId="5" fillId="6" borderId="8" xfId="0" applyFont="1" applyFill="1" applyBorder="1" applyAlignment="1" applyProtection="1">
      <alignment horizontal="center" vertical="center"/>
    </xf>
    <xf numFmtId="0" fontId="5" fillId="6" borderId="6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center"/>
    </xf>
    <xf numFmtId="0" fontId="3" fillId="2" borderId="6" xfId="0" applyFont="1" applyFill="1" applyBorder="1" applyAlignment="1" applyProtection="1">
      <alignment horizontal="center"/>
    </xf>
    <xf numFmtId="0" fontId="3" fillId="2" borderId="9" xfId="0" applyFont="1" applyFill="1" applyBorder="1" applyAlignment="1" applyProtection="1">
      <alignment horizontal="center"/>
    </xf>
    <xf numFmtId="0" fontId="5" fillId="4" borderId="8" xfId="0" applyFont="1" applyFill="1" applyBorder="1" applyAlignment="1" applyProtection="1">
      <alignment horizontal="center" vertical="center"/>
    </xf>
    <xf numFmtId="0" fontId="5" fillId="4" borderId="6" xfId="0" applyFont="1" applyFill="1" applyBorder="1" applyAlignment="1" applyProtection="1">
      <alignment horizontal="center" vertical="center"/>
    </xf>
    <xf numFmtId="0" fontId="5" fillId="4" borderId="9" xfId="0" applyFont="1" applyFill="1" applyBorder="1" applyAlignment="1" applyProtection="1">
      <alignment horizontal="center" vertical="center"/>
    </xf>
    <xf numFmtId="164" fontId="3" fillId="5" borderId="13" xfId="0" applyNumberFormat="1" applyFont="1" applyFill="1" applyBorder="1" applyAlignment="1" applyProtection="1">
      <alignment horizontal="center"/>
    </xf>
    <xf numFmtId="164" fontId="3" fillId="5" borderId="5" xfId="0" applyNumberFormat="1" applyFont="1" applyFill="1" applyBorder="1" applyAlignment="1" applyProtection="1">
      <alignment horizontal="center"/>
    </xf>
    <xf numFmtId="164" fontId="3" fillId="5" borderId="14" xfId="0" applyNumberFormat="1" applyFont="1" applyFill="1" applyBorder="1" applyAlignment="1" applyProtection="1">
      <alignment horizontal="center"/>
    </xf>
    <xf numFmtId="164" fontId="3" fillId="5" borderId="15" xfId="0" applyNumberFormat="1" applyFont="1" applyFill="1" applyBorder="1" applyAlignment="1" applyProtection="1">
      <alignment horizontal="center"/>
    </xf>
    <xf numFmtId="164" fontId="3" fillId="5" borderId="1" xfId="0" applyNumberFormat="1" applyFont="1" applyFill="1" applyBorder="1" applyAlignment="1" applyProtection="1">
      <alignment horizontal="center"/>
    </xf>
    <xf numFmtId="164" fontId="3" fillId="5" borderId="16" xfId="0" applyNumberFormat="1" applyFont="1" applyFill="1" applyBorder="1" applyAlignment="1" applyProtection="1">
      <alignment horizontal="center"/>
    </xf>
    <xf numFmtId="164" fontId="7" fillId="0" borderId="8" xfId="0" applyNumberFormat="1" applyFont="1" applyBorder="1" applyAlignment="1" applyProtection="1">
      <alignment horizontal="center"/>
    </xf>
    <xf numFmtId="164" fontId="7" fillId="0" borderId="6" xfId="0" applyNumberFormat="1" applyFont="1" applyBorder="1" applyAlignment="1" applyProtection="1">
      <alignment horizontal="center"/>
    </xf>
    <xf numFmtId="164" fontId="7" fillId="0" borderId="9" xfId="0" applyNumberFormat="1" applyFont="1" applyBorder="1" applyAlignment="1" applyProtection="1">
      <alignment horizontal="center"/>
    </xf>
  </cellXfs>
  <cellStyles count="4">
    <cellStyle name="Currency" xfId="1" builtinId="4"/>
    <cellStyle name="Normal" xfId="0" builtinId="0"/>
    <cellStyle name="Normal_ConstructionCostMagellanDrWLImp" xfId="2" xr:uid="{277723B1-19FE-4021-B60E-20040D6ECA15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BE719-87E6-4330-A305-BEFBD26E27F2}">
  <sheetPr>
    <pageSetUpPr fitToPage="1"/>
  </sheetPr>
  <dimension ref="A1:H199"/>
  <sheetViews>
    <sheetView topLeftCell="A103" zoomScaleNormal="100" workbookViewId="0">
      <selection activeCell="G157" sqref="G157"/>
    </sheetView>
  </sheetViews>
  <sheetFormatPr defaultRowHeight="12" x14ac:dyDescent="0.2"/>
  <cols>
    <col min="1" max="1" width="8.140625" style="80" customWidth="1"/>
    <col min="2" max="2" width="11.7109375" style="63" customWidth="1"/>
    <col min="3" max="3" width="81.28515625" style="63" customWidth="1"/>
    <col min="4" max="4" width="1" style="63" customWidth="1"/>
    <col min="5" max="5" width="10.140625" style="63" customWidth="1"/>
    <col min="6" max="6" width="3.85546875" style="63" customWidth="1"/>
    <col min="7" max="7" width="14.7109375" style="63" customWidth="1"/>
    <col min="8" max="8" width="20.42578125" style="81" customWidth="1"/>
    <col min="9" max="16384" width="9.140625" style="63"/>
  </cols>
  <sheetData>
    <row r="1" spans="1:8" x14ac:dyDescent="0.2">
      <c r="A1" s="279" t="s">
        <v>282</v>
      </c>
      <c r="B1" s="279"/>
      <c r="C1" s="279"/>
      <c r="D1" s="279"/>
      <c r="E1" s="279"/>
      <c r="F1" s="279"/>
      <c r="G1" s="279"/>
      <c r="H1" s="279"/>
    </row>
    <row r="2" spans="1:8" x14ac:dyDescent="0.2">
      <c r="A2" s="280" t="s">
        <v>263</v>
      </c>
      <c r="B2" s="280"/>
      <c r="C2" s="280"/>
      <c r="D2" s="280"/>
      <c r="E2" s="280"/>
      <c r="F2" s="280"/>
      <c r="G2" s="280"/>
      <c r="H2" s="280"/>
    </row>
    <row r="3" spans="1:8" x14ac:dyDescent="0.2">
      <c r="A3" s="280" t="s">
        <v>264</v>
      </c>
      <c r="B3" s="280"/>
      <c r="C3" s="280"/>
      <c r="D3" s="280"/>
      <c r="E3" s="280"/>
      <c r="F3" s="280"/>
      <c r="G3" s="280"/>
      <c r="H3" s="280"/>
    </row>
    <row r="4" spans="1:8" x14ac:dyDescent="0.2">
      <c r="A4" s="280" t="s">
        <v>265</v>
      </c>
      <c r="B4" s="280"/>
      <c r="C4" s="280"/>
      <c r="D4" s="280"/>
      <c r="E4" s="280"/>
      <c r="F4" s="280"/>
      <c r="G4" s="280"/>
      <c r="H4" s="280"/>
    </row>
    <row r="5" spans="1:8" x14ac:dyDescent="0.2">
      <c r="A5" s="281" t="s">
        <v>292</v>
      </c>
      <c r="B5" s="281"/>
      <c r="C5" s="281"/>
      <c r="D5" s="281"/>
      <c r="E5" s="281"/>
      <c r="F5" s="281"/>
      <c r="G5" s="281"/>
      <c r="H5" s="281"/>
    </row>
    <row r="6" spans="1:8" x14ac:dyDescent="0.2">
      <c r="A6" s="104" t="s">
        <v>0</v>
      </c>
      <c r="B6" s="104" t="s">
        <v>1</v>
      </c>
      <c r="C6" s="4" t="s">
        <v>4</v>
      </c>
      <c r="D6" s="1"/>
      <c r="E6" s="2" t="s">
        <v>2</v>
      </c>
      <c r="F6" s="104"/>
      <c r="G6" s="288"/>
      <c r="H6" s="288"/>
    </row>
    <row r="7" spans="1:8" x14ac:dyDescent="0.2">
      <c r="A7" s="104" t="s">
        <v>3</v>
      </c>
      <c r="B7" s="104" t="s">
        <v>3</v>
      </c>
      <c r="C7" s="224"/>
      <c r="D7" s="1"/>
      <c r="E7" s="2" t="s">
        <v>5</v>
      </c>
      <c r="F7" s="104" t="s">
        <v>6</v>
      </c>
      <c r="G7" s="104" t="s">
        <v>7</v>
      </c>
      <c r="H7" s="104" t="s">
        <v>8</v>
      </c>
    </row>
    <row r="8" spans="1:8" x14ac:dyDescent="0.2">
      <c r="A8" s="222"/>
      <c r="B8" s="222"/>
      <c r="C8" s="225" t="s">
        <v>269</v>
      </c>
      <c r="D8" s="1"/>
      <c r="E8" s="2"/>
      <c r="F8" s="222"/>
      <c r="G8" s="222"/>
      <c r="H8" s="222"/>
    </row>
    <row r="9" spans="1:8" x14ac:dyDescent="0.2">
      <c r="A9" s="5">
        <v>1</v>
      </c>
      <c r="B9" s="6" t="s">
        <v>9</v>
      </c>
      <c r="C9" s="7" t="s">
        <v>253</v>
      </c>
      <c r="D9" s="7"/>
      <c r="E9" s="8">
        <v>1</v>
      </c>
      <c r="F9" s="9" t="s">
        <v>10</v>
      </c>
      <c r="G9" s="107"/>
      <c r="H9" s="10">
        <f>G9</f>
        <v>0</v>
      </c>
    </row>
    <row r="10" spans="1:8" x14ac:dyDescent="0.2">
      <c r="A10" s="11">
        <f>A9+1</f>
        <v>2</v>
      </c>
      <c r="B10" s="6" t="s">
        <v>11</v>
      </c>
      <c r="C10" s="7" t="s">
        <v>254</v>
      </c>
      <c r="D10" s="12"/>
      <c r="E10" s="13">
        <v>1</v>
      </c>
      <c r="F10" s="14" t="s">
        <v>10</v>
      </c>
      <c r="G10" s="107"/>
      <c r="H10" s="10">
        <f>G10</f>
        <v>0</v>
      </c>
    </row>
    <row r="11" spans="1:8" x14ac:dyDescent="0.2">
      <c r="A11" s="5">
        <f>A10+1</f>
        <v>3</v>
      </c>
      <c r="B11" s="6"/>
      <c r="C11" s="7" t="s">
        <v>255</v>
      </c>
      <c r="D11" s="12"/>
      <c r="E11" s="59">
        <v>0.1</v>
      </c>
      <c r="F11" s="9" t="s">
        <v>250</v>
      </c>
      <c r="G11" s="60"/>
      <c r="H11" s="10">
        <f>SUM(G11*E11)</f>
        <v>0</v>
      </c>
    </row>
    <row r="12" spans="1:8" x14ac:dyDescent="0.2">
      <c r="A12" s="289" t="s">
        <v>280</v>
      </c>
      <c r="B12" s="290"/>
      <c r="C12" s="290"/>
      <c r="D12" s="290"/>
      <c r="E12" s="290"/>
      <c r="F12" s="290"/>
      <c r="G12" s="291"/>
      <c r="H12" s="46">
        <f>SUM(H9:H11)</f>
        <v>0</v>
      </c>
    </row>
    <row r="13" spans="1:8" x14ac:dyDescent="0.2">
      <c r="A13" s="267"/>
      <c r="B13" s="268"/>
      <c r="C13" s="268"/>
      <c r="D13" s="268"/>
      <c r="E13" s="268"/>
      <c r="F13" s="268"/>
      <c r="G13" s="268"/>
      <c r="H13" s="269"/>
    </row>
    <row r="14" spans="1:8" x14ac:dyDescent="0.2">
      <c r="A14" s="286" t="s">
        <v>12</v>
      </c>
      <c r="B14" s="287"/>
      <c r="C14" s="287"/>
      <c r="D14" s="287"/>
      <c r="E14" s="287"/>
      <c r="F14" s="287"/>
      <c r="G14" s="287"/>
      <c r="H14" s="90"/>
    </row>
    <row r="15" spans="1:8" x14ac:dyDescent="0.2">
      <c r="A15" s="11">
        <f>A11+1</f>
        <v>4</v>
      </c>
      <c r="B15" s="15" t="s">
        <v>13</v>
      </c>
      <c r="C15" s="16" t="s">
        <v>14</v>
      </c>
      <c r="D15" s="16"/>
      <c r="E15" s="17">
        <v>23800</v>
      </c>
      <c r="F15" s="18" t="s">
        <v>15</v>
      </c>
      <c r="G15" s="108"/>
      <c r="H15" s="19">
        <f>SUM(G15*E15)</f>
        <v>0</v>
      </c>
    </row>
    <row r="16" spans="1:8" x14ac:dyDescent="0.2">
      <c r="A16" s="11">
        <f t="shared" ref="A16:A79" si="0">A15+1</f>
        <v>5</v>
      </c>
      <c r="B16" s="15" t="s">
        <v>16</v>
      </c>
      <c r="C16" s="16" t="s">
        <v>17</v>
      </c>
      <c r="D16" s="16"/>
      <c r="E16" s="20">
        <v>140</v>
      </c>
      <c r="F16" s="18" t="s">
        <v>15</v>
      </c>
      <c r="G16" s="108"/>
      <c r="H16" s="19">
        <f t="shared" ref="H16:H79" si="1">SUM(G16*E16)</f>
        <v>0</v>
      </c>
    </row>
    <row r="17" spans="1:8" x14ac:dyDescent="0.2">
      <c r="A17" s="11">
        <f t="shared" si="0"/>
        <v>6</v>
      </c>
      <c r="B17" s="6" t="s">
        <v>18</v>
      </c>
      <c r="C17" s="7" t="s">
        <v>19</v>
      </c>
      <c r="D17" s="7"/>
      <c r="E17" s="21">
        <v>90</v>
      </c>
      <c r="F17" s="9" t="s">
        <v>20</v>
      </c>
      <c r="G17" s="109"/>
      <c r="H17" s="19">
        <f t="shared" si="1"/>
        <v>0</v>
      </c>
    </row>
    <row r="18" spans="1:8" x14ac:dyDescent="0.2">
      <c r="A18" s="11">
        <f t="shared" si="0"/>
        <v>7</v>
      </c>
      <c r="B18" s="6" t="s">
        <v>21</v>
      </c>
      <c r="C18" s="7" t="s">
        <v>22</v>
      </c>
      <c r="D18" s="7"/>
      <c r="E18" s="22">
        <v>19.3</v>
      </c>
      <c r="F18" s="9" t="s">
        <v>23</v>
      </c>
      <c r="G18" s="109"/>
      <c r="H18" s="19">
        <f t="shared" si="1"/>
        <v>0</v>
      </c>
    </row>
    <row r="19" spans="1:8" x14ac:dyDescent="0.2">
      <c r="A19" s="11">
        <f t="shared" si="0"/>
        <v>8</v>
      </c>
      <c r="B19" s="6" t="s">
        <v>24</v>
      </c>
      <c r="C19" s="7" t="s">
        <v>25</v>
      </c>
      <c r="D19" s="7"/>
      <c r="E19" s="23">
        <v>24</v>
      </c>
      <c r="F19" s="9" t="s">
        <v>20</v>
      </c>
      <c r="G19" s="109"/>
      <c r="H19" s="19">
        <f t="shared" si="1"/>
        <v>0</v>
      </c>
    </row>
    <row r="20" spans="1:8" x14ac:dyDescent="0.2">
      <c r="A20" s="11">
        <f t="shared" si="0"/>
        <v>9</v>
      </c>
      <c r="B20" s="24" t="s">
        <v>26</v>
      </c>
      <c r="C20" s="3" t="s">
        <v>27</v>
      </c>
      <c r="D20" s="3"/>
      <c r="E20" s="23">
        <v>6890</v>
      </c>
      <c r="F20" s="25" t="s">
        <v>28</v>
      </c>
      <c r="G20" s="110"/>
      <c r="H20" s="19">
        <f t="shared" si="1"/>
        <v>0</v>
      </c>
    </row>
    <row r="21" spans="1:8" x14ac:dyDescent="0.2">
      <c r="A21" s="11">
        <f t="shared" si="0"/>
        <v>10</v>
      </c>
      <c r="B21" s="6" t="s">
        <v>29</v>
      </c>
      <c r="C21" s="7" t="s">
        <v>30</v>
      </c>
      <c r="D21" s="7"/>
      <c r="E21" s="21">
        <v>200</v>
      </c>
      <c r="F21" s="9" t="s">
        <v>28</v>
      </c>
      <c r="G21" s="109"/>
      <c r="H21" s="19">
        <f t="shared" si="1"/>
        <v>0</v>
      </c>
    </row>
    <row r="22" spans="1:8" x14ac:dyDescent="0.2">
      <c r="A22" s="11">
        <f t="shared" si="0"/>
        <v>11</v>
      </c>
      <c r="B22" s="6" t="s">
        <v>31</v>
      </c>
      <c r="C22" s="7" t="s">
        <v>32</v>
      </c>
      <c r="D22" s="7"/>
      <c r="E22" s="21">
        <v>4990</v>
      </c>
      <c r="F22" s="9" t="s">
        <v>28</v>
      </c>
      <c r="G22" s="109"/>
      <c r="H22" s="19">
        <f t="shared" si="1"/>
        <v>0</v>
      </c>
    </row>
    <row r="23" spans="1:8" x14ac:dyDescent="0.2">
      <c r="A23" s="11">
        <f t="shared" si="0"/>
        <v>12</v>
      </c>
      <c r="B23" s="24" t="s">
        <v>33</v>
      </c>
      <c r="C23" s="3" t="s">
        <v>34</v>
      </c>
      <c r="D23" s="3"/>
      <c r="E23" s="23">
        <v>11740</v>
      </c>
      <c r="F23" s="25" t="s">
        <v>28</v>
      </c>
      <c r="G23" s="110"/>
      <c r="H23" s="19">
        <f t="shared" si="1"/>
        <v>0</v>
      </c>
    </row>
    <row r="24" spans="1:8" x14ac:dyDescent="0.2">
      <c r="A24" s="11">
        <f t="shared" si="0"/>
        <v>13</v>
      </c>
      <c r="B24" s="24" t="s">
        <v>35</v>
      </c>
      <c r="C24" s="3" t="s">
        <v>36</v>
      </c>
      <c r="D24" s="3"/>
      <c r="E24" s="23">
        <v>1250</v>
      </c>
      <c r="F24" s="9" t="s">
        <v>37</v>
      </c>
      <c r="G24" s="109"/>
      <c r="H24" s="19">
        <f t="shared" si="1"/>
        <v>0</v>
      </c>
    </row>
    <row r="25" spans="1:8" x14ac:dyDescent="0.2">
      <c r="A25" s="11">
        <f t="shared" si="0"/>
        <v>14</v>
      </c>
      <c r="B25" s="6" t="s">
        <v>38</v>
      </c>
      <c r="C25" s="7" t="s">
        <v>39</v>
      </c>
      <c r="D25" s="7"/>
      <c r="E25" s="23">
        <v>20360</v>
      </c>
      <c r="F25" s="9" t="s">
        <v>37</v>
      </c>
      <c r="G25" s="109"/>
      <c r="H25" s="19">
        <f t="shared" si="1"/>
        <v>0</v>
      </c>
    </row>
    <row r="26" spans="1:8" x14ac:dyDescent="0.2">
      <c r="A26" s="11">
        <f t="shared" si="0"/>
        <v>15</v>
      </c>
      <c r="B26" s="6" t="s">
        <v>40</v>
      </c>
      <c r="C26" s="7" t="s">
        <v>41</v>
      </c>
      <c r="D26" s="7"/>
      <c r="E26" s="23">
        <v>7460</v>
      </c>
      <c r="F26" s="9" t="s">
        <v>37</v>
      </c>
      <c r="G26" s="109"/>
      <c r="H26" s="19">
        <f t="shared" si="1"/>
        <v>0</v>
      </c>
    </row>
    <row r="27" spans="1:8" x14ac:dyDescent="0.2">
      <c r="A27" s="11">
        <f t="shared" si="0"/>
        <v>16</v>
      </c>
      <c r="B27" s="6" t="s">
        <v>42</v>
      </c>
      <c r="C27" s="7" t="s">
        <v>43</v>
      </c>
      <c r="D27" s="7"/>
      <c r="E27" s="27">
        <v>9170</v>
      </c>
      <c r="F27" s="9" t="s">
        <v>37</v>
      </c>
      <c r="G27" s="109"/>
      <c r="H27" s="19">
        <f t="shared" si="1"/>
        <v>0</v>
      </c>
    </row>
    <row r="28" spans="1:8" x14ac:dyDescent="0.2">
      <c r="A28" s="11">
        <f t="shared" si="0"/>
        <v>17</v>
      </c>
      <c r="B28" s="6" t="s">
        <v>44</v>
      </c>
      <c r="C28" s="7" t="s">
        <v>45</v>
      </c>
      <c r="D28" s="7"/>
      <c r="E28" s="21">
        <v>20820</v>
      </c>
      <c r="F28" s="28" t="s">
        <v>37</v>
      </c>
      <c r="G28" s="109"/>
      <c r="H28" s="19">
        <f t="shared" si="1"/>
        <v>0</v>
      </c>
    </row>
    <row r="29" spans="1:8" x14ac:dyDescent="0.2">
      <c r="A29" s="11">
        <f t="shared" si="0"/>
        <v>18</v>
      </c>
      <c r="B29" s="6" t="s">
        <v>46</v>
      </c>
      <c r="C29" s="7" t="s">
        <v>47</v>
      </c>
      <c r="D29" s="7"/>
      <c r="E29" s="21">
        <v>3810</v>
      </c>
      <c r="F29" s="28" t="s">
        <v>37</v>
      </c>
      <c r="G29" s="109"/>
      <c r="H29" s="19">
        <f t="shared" si="1"/>
        <v>0</v>
      </c>
    </row>
    <row r="30" spans="1:8" x14ac:dyDescent="0.2">
      <c r="A30" s="11">
        <f t="shared" si="0"/>
        <v>19</v>
      </c>
      <c r="B30" s="6" t="s">
        <v>48</v>
      </c>
      <c r="C30" s="7" t="s">
        <v>49</v>
      </c>
      <c r="D30" s="7"/>
      <c r="E30" s="23">
        <v>4910</v>
      </c>
      <c r="F30" s="9" t="s">
        <v>50</v>
      </c>
      <c r="G30" s="109"/>
      <c r="H30" s="19">
        <f t="shared" si="1"/>
        <v>0</v>
      </c>
    </row>
    <row r="31" spans="1:8" x14ac:dyDescent="0.2">
      <c r="A31" s="11">
        <f t="shared" si="0"/>
        <v>20</v>
      </c>
      <c r="B31" s="6" t="s">
        <v>51</v>
      </c>
      <c r="C31" s="7" t="s">
        <v>52</v>
      </c>
      <c r="D31" s="7"/>
      <c r="E31" s="23">
        <v>3110</v>
      </c>
      <c r="F31" s="9" t="s">
        <v>50</v>
      </c>
      <c r="G31" s="109"/>
      <c r="H31" s="19">
        <f t="shared" si="1"/>
        <v>0</v>
      </c>
    </row>
    <row r="32" spans="1:8" x14ac:dyDescent="0.2">
      <c r="A32" s="11">
        <f t="shared" si="0"/>
        <v>21</v>
      </c>
      <c r="B32" s="6" t="s">
        <v>53</v>
      </c>
      <c r="C32" s="29" t="s">
        <v>54</v>
      </c>
      <c r="D32" s="29"/>
      <c r="E32" s="23">
        <v>11</v>
      </c>
      <c r="F32" s="30" t="s">
        <v>50</v>
      </c>
      <c r="G32" s="109"/>
      <c r="H32" s="19">
        <f t="shared" si="1"/>
        <v>0</v>
      </c>
    </row>
    <row r="33" spans="1:8" x14ac:dyDescent="0.2">
      <c r="A33" s="11">
        <f t="shared" si="0"/>
        <v>22</v>
      </c>
      <c r="B33" s="24" t="s">
        <v>55</v>
      </c>
      <c r="C33" s="3" t="s">
        <v>56</v>
      </c>
      <c r="D33" s="3"/>
      <c r="E33" s="31">
        <v>12</v>
      </c>
      <c r="F33" s="26" t="s">
        <v>28</v>
      </c>
      <c r="G33" s="110"/>
      <c r="H33" s="19">
        <f t="shared" si="1"/>
        <v>0</v>
      </c>
    </row>
    <row r="34" spans="1:8" x14ac:dyDescent="0.2">
      <c r="A34" s="11">
        <f t="shared" si="0"/>
        <v>23</v>
      </c>
      <c r="B34" s="24" t="s">
        <v>57</v>
      </c>
      <c r="C34" s="3" t="s">
        <v>58</v>
      </c>
      <c r="D34" s="3"/>
      <c r="E34" s="23">
        <v>2</v>
      </c>
      <c r="F34" s="25" t="s">
        <v>20</v>
      </c>
      <c r="G34" s="110"/>
      <c r="H34" s="19">
        <f t="shared" si="1"/>
        <v>0</v>
      </c>
    </row>
    <row r="35" spans="1:8" x14ac:dyDescent="0.2">
      <c r="A35" s="11">
        <f t="shared" si="0"/>
        <v>24</v>
      </c>
      <c r="B35" s="6" t="s">
        <v>57</v>
      </c>
      <c r="C35" s="7" t="s">
        <v>59</v>
      </c>
      <c r="D35" s="7"/>
      <c r="E35" s="21">
        <v>7</v>
      </c>
      <c r="F35" s="9" t="s">
        <v>20</v>
      </c>
      <c r="G35" s="109"/>
      <c r="H35" s="19">
        <f t="shared" si="1"/>
        <v>0</v>
      </c>
    </row>
    <row r="36" spans="1:8" x14ac:dyDescent="0.2">
      <c r="A36" s="11">
        <f t="shared" si="0"/>
        <v>25</v>
      </c>
      <c r="B36" s="6" t="s">
        <v>60</v>
      </c>
      <c r="C36" s="7" t="s">
        <v>61</v>
      </c>
      <c r="D36" s="7"/>
      <c r="E36" s="21">
        <v>1</v>
      </c>
      <c r="F36" s="9" t="s">
        <v>20</v>
      </c>
      <c r="G36" s="109"/>
      <c r="H36" s="19">
        <f t="shared" si="1"/>
        <v>0</v>
      </c>
    </row>
    <row r="37" spans="1:8" x14ac:dyDescent="0.2">
      <c r="A37" s="11">
        <f t="shared" si="0"/>
        <v>26</v>
      </c>
      <c r="B37" s="6" t="s">
        <v>62</v>
      </c>
      <c r="C37" s="7" t="s">
        <v>63</v>
      </c>
      <c r="D37" s="7"/>
      <c r="E37" s="21">
        <v>1</v>
      </c>
      <c r="F37" s="9" t="s">
        <v>20</v>
      </c>
      <c r="G37" s="109"/>
      <c r="H37" s="19">
        <f t="shared" si="1"/>
        <v>0</v>
      </c>
    </row>
    <row r="38" spans="1:8" x14ac:dyDescent="0.2">
      <c r="A38" s="11">
        <f t="shared" si="0"/>
        <v>27</v>
      </c>
      <c r="B38" s="6" t="s">
        <v>64</v>
      </c>
      <c r="C38" s="7" t="s">
        <v>65</v>
      </c>
      <c r="D38" s="7"/>
      <c r="E38" s="21">
        <v>5</v>
      </c>
      <c r="F38" s="28" t="s">
        <v>20</v>
      </c>
      <c r="G38" s="109"/>
      <c r="H38" s="19">
        <f t="shared" si="1"/>
        <v>0</v>
      </c>
    </row>
    <row r="39" spans="1:8" x14ac:dyDescent="0.2">
      <c r="A39" s="11">
        <f t="shared" si="0"/>
        <v>28</v>
      </c>
      <c r="B39" s="6" t="s">
        <v>66</v>
      </c>
      <c r="C39" s="7" t="s">
        <v>67</v>
      </c>
      <c r="D39" s="7"/>
      <c r="E39" s="21">
        <v>5</v>
      </c>
      <c r="F39" s="28" t="s">
        <v>20</v>
      </c>
      <c r="G39" s="109"/>
      <c r="H39" s="19">
        <f t="shared" si="1"/>
        <v>0</v>
      </c>
    </row>
    <row r="40" spans="1:8" x14ac:dyDescent="0.2">
      <c r="A40" s="11">
        <f t="shared" si="0"/>
        <v>29</v>
      </c>
      <c r="B40" s="6" t="s">
        <v>68</v>
      </c>
      <c r="C40" s="7" t="s">
        <v>69</v>
      </c>
      <c r="D40" s="7"/>
      <c r="E40" s="21">
        <v>3</v>
      </c>
      <c r="F40" s="28" t="s">
        <v>20</v>
      </c>
      <c r="G40" s="109"/>
      <c r="H40" s="19">
        <f t="shared" si="1"/>
        <v>0</v>
      </c>
    </row>
    <row r="41" spans="1:8" x14ac:dyDescent="0.2">
      <c r="A41" s="11">
        <f t="shared" si="0"/>
        <v>30</v>
      </c>
      <c r="B41" s="6" t="s">
        <v>70</v>
      </c>
      <c r="C41" s="7" t="s">
        <v>71</v>
      </c>
      <c r="D41" s="7"/>
      <c r="E41" s="21">
        <v>7</v>
      </c>
      <c r="F41" s="28" t="s">
        <v>20</v>
      </c>
      <c r="G41" s="109"/>
      <c r="H41" s="19">
        <f t="shared" si="1"/>
        <v>0</v>
      </c>
    </row>
    <row r="42" spans="1:8" x14ac:dyDescent="0.2">
      <c r="A42" s="11">
        <f t="shared" si="0"/>
        <v>31</v>
      </c>
      <c r="B42" s="6" t="s">
        <v>72</v>
      </c>
      <c r="C42" s="7" t="s">
        <v>73</v>
      </c>
      <c r="D42" s="7"/>
      <c r="E42" s="21">
        <v>6</v>
      </c>
      <c r="F42" s="28" t="s">
        <v>20</v>
      </c>
      <c r="G42" s="109"/>
      <c r="H42" s="19">
        <f t="shared" si="1"/>
        <v>0</v>
      </c>
    </row>
    <row r="43" spans="1:8" x14ac:dyDescent="0.2">
      <c r="A43" s="11">
        <f t="shared" si="0"/>
        <v>32</v>
      </c>
      <c r="B43" s="6" t="s">
        <v>74</v>
      </c>
      <c r="C43" s="7" t="s">
        <v>75</v>
      </c>
      <c r="D43" s="7"/>
      <c r="E43" s="21">
        <v>1</v>
      </c>
      <c r="F43" s="28" t="s">
        <v>20</v>
      </c>
      <c r="G43" s="109"/>
      <c r="H43" s="19">
        <f t="shared" si="1"/>
        <v>0</v>
      </c>
    </row>
    <row r="44" spans="1:8" x14ac:dyDescent="0.2">
      <c r="A44" s="11">
        <f t="shared" si="0"/>
        <v>33</v>
      </c>
      <c r="B44" s="6" t="s">
        <v>76</v>
      </c>
      <c r="C44" s="7" t="s">
        <v>77</v>
      </c>
      <c r="D44" s="7"/>
      <c r="E44" s="21">
        <v>2</v>
      </c>
      <c r="F44" s="28" t="s">
        <v>20</v>
      </c>
      <c r="G44" s="109"/>
      <c r="H44" s="19">
        <f t="shared" si="1"/>
        <v>0</v>
      </c>
    </row>
    <row r="45" spans="1:8" x14ac:dyDescent="0.2">
      <c r="A45" s="11">
        <f t="shared" si="0"/>
        <v>34</v>
      </c>
      <c r="B45" s="6" t="s">
        <v>78</v>
      </c>
      <c r="C45" s="7" t="s">
        <v>79</v>
      </c>
      <c r="D45" s="7"/>
      <c r="E45" s="21">
        <v>2</v>
      </c>
      <c r="F45" s="28" t="s">
        <v>20</v>
      </c>
      <c r="G45" s="109"/>
      <c r="H45" s="19">
        <f t="shared" si="1"/>
        <v>0</v>
      </c>
    </row>
    <row r="46" spans="1:8" x14ac:dyDescent="0.2">
      <c r="A46" s="11">
        <f t="shared" si="0"/>
        <v>35</v>
      </c>
      <c r="B46" s="6" t="s">
        <v>80</v>
      </c>
      <c r="C46" s="7" t="s">
        <v>81</v>
      </c>
      <c r="D46" s="7"/>
      <c r="E46" s="21">
        <v>1</v>
      </c>
      <c r="F46" s="28" t="s">
        <v>20</v>
      </c>
      <c r="G46" s="109"/>
      <c r="H46" s="19">
        <f t="shared" si="1"/>
        <v>0</v>
      </c>
    </row>
    <row r="47" spans="1:8" x14ac:dyDescent="0.2">
      <c r="A47" s="11">
        <f t="shared" si="0"/>
        <v>36</v>
      </c>
      <c r="B47" s="6" t="s">
        <v>82</v>
      </c>
      <c r="C47" s="7" t="s">
        <v>83</v>
      </c>
      <c r="D47" s="7"/>
      <c r="E47" s="21">
        <v>2</v>
      </c>
      <c r="F47" s="28" t="s">
        <v>20</v>
      </c>
      <c r="G47" s="109"/>
      <c r="H47" s="19">
        <f t="shared" si="1"/>
        <v>0</v>
      </c>
    </row>
    <row r="48" spans="1:8" x14ac:dyDescent="0.2">
      <c r="A48" s="11">
        <f t="shared" si="0"/>
        <v>37</v>
      </c>
      <c r="B48" s="6" t="s">
        <v>84</v>
      </c>
      <c r="C48" s="7" t="s">
        <v>85</v>
      </c>
      <c r="D48" s="7"/>
      <c r="E48" s="21">
        <v>3</v>
      </c>
      <c r="F48" s="28" t="s">
        <v>20</v>
      </c>
      <c r="G48" s="109"/>
      <c r="H48" s="19">
        <f t="shared" si="1"/>
        <v>0</v>
      </c>
    </row>
    <row r="49" spans="1:8" x14ac:dyDescent="0.2">
      <c r="A49" s="11">
        <f t="shared" si="0"/>
        <v>38</v>
      </c>
      <c r="B49" s="6" t="s">
        <v>86</v>
      </c>
      <c r="C49" s="7" t="s">
        <v>87</v>
      </c>
      <c r="D49" s="7"/>
      <c r="E49" s="21">
        <v>210</v>
      </c>
      <c r="F49" s="28" t="s">
        <v>15</v>
      </c>
      <c r="G49" s="109"/>
      <c r="H49" s="19">
        <f t="shared" si="1"/>
        <v>0</v>
      </c>
    </row>
    <row r="50" spans="1:8" x14ac:dyDescent="0.2">
      <c r="A50" s="11">
        <f t="shared" si="0"/>
        <v>39</v>
      </c>
      <c r="B50" s="6" t="s">
        <v>88</v>
      </c>
      <c r="C50" s="7" t="s">
        <v>89</v>
      </c>
      <c r="D50" s="7"/>
      <c r="E50" s="23">
        <v>1477</v>
      </c>
      <c r="F50" s="28" t="s">
        <v>15</v>
      </c>
      <c r="G50" s="109"/>
      <c r="H50" s="19">
        <f t="shared" si="1"/>
        <v>0</v>
      </c>
    </row>
    <row r="51" spans="1:8" x14ac:dyDescent="0.2">
      <c r="A51" s="11">
        <f t="shared" si="0"/>
        <v>40</v>
      </c>
      <c r="B51" s="6" t="s">
        <v>90</v>
      </c>
      <c r="C51" s="7" t="s">
        <v>91</v>
      </c>
      <c r="D51" s="7"/>
      <c r="E51" s="23">
        <v>1466</v>
      </c>
      <c r="F51" s="28" t="s">
        <v>15</v>
      </c>
      <c r="G51" s="109"/>
      <c r="H51" s="19">
        <f t="shared" si="1"/>
        <v>0</v>
      </c>
    </row>
    <row r="52" spans="1:8" x14ac:dyDescent="0.2">
      <c r="A52" s="11">
        <f t="shared" si="0"/>
        <v>41</v>
      </c>
      <c r="B52" s="6" t="s">
        <v>92</v>
      </c>
      <c r="C52" s="7" t="s">
        <v>93</v>
      </c>
      <c r="D52" s="7"/>
      <c r="E52" s="23">
        <v>373</v>
      </c>
      <c r="F52" s="28" t="s">
        <v>15</v>
      </c>
      <c r="G52" s="109"/>
      <c r="H52" s="19">
        <f t="shared" si="1"/>
        <v>0</v>
      </c>
    </row>
    <row r="53" spans="1:8" x14ac:dyDescent="0.2">
      <c r="A53" s="5">
        <f t="shared" si="0"/>
        <v>42</v>
      </c>
      <c r="B53" s="6" t="s">
        <v>94</v>
      </c>
      <c r="C53" s="7" t="s">
        <v>95</v>
      </c>
      <c r="D53" s="7"/>
      <c r="E53" s="23">
        <v>666</v>
      </c>
      <c r="F53" s="28" t="s">
        <v>15</v>
      </c>
      <c r="G53" s="109"/>
      <c r="H53" s="19">
        <f t="shared" si="1"/>
        <v>0</v>
      </c>
    </row>
    <row r="54" spans="1:8" x14ac:dyDescent="0.2">
      <c r="A54" s="11">
        <f t="shared" si="0"/>
        <v>43</v>
      </c>
      <c r="B54" s="6" t="s">
        <v>96</v>
      </c>
      <c r="C54" s="7" t="s">
        <v>97</v>
      </c>
      <c r="D54" s="7"/>
      <c r="E54" s="23">
        <v>1339</v>
      </c>
      <c r="F54" s="28" t="s">
        <v>15</v>
      </c>
      <c r="G54" s="109"/>
      <c r="H54" s="19">
        <f t="shared" si="1"/>
        <v>0</v>
      </c>
    </row>
    <row r="55" spans="1:8" x14ac:dyDescent="0.2">
      <c r="A55" s="11">
        <f t="shared" si="0"/>
        <v>44</v>
      </c>
      <c r="B55" s="6" t="s">
        <v>98</v>
      </c>
      <c r="C55" s="7" t="s">
        <v>99</v>
      </c>
      <c r="D55" s="7"/>
      <c r="E55" s="23">
        <v>1164</v>
      </c>
      <c r="F55" s="28" t="s">
        <v>15</v>
      </c>
      <c r="G55" s="109"/>
      <c r="H55" s="19">
        <f t="shared" si="1"/>
        <v>0</v>
      </c>
    </row>
    <row r="56" spans="1:8" x14ac:dyDescent="0.2">
      <c r="A56" s="11">
        <f t="shared" si="0"/>
        <v>45</v>
      </c>
      <c r="B56" s="6" t="s">
        <v>100</v>
      </c>
      <c r="C56" s="7" t="s">
        <v>101</v>
      </c>
      <c r="D56" s="7"/>
      <c r="E56" s="23">
        <v>1071</v>
      </c>
      <c r="F56" s="28" t="s">
        <v>15</v>
      </c>
      <c r="G56" s="109"/>
      <c r="H56" s="19">
        <f t="shared" si="1"/>
        <v>0</v>
      </c>
    </row>
    <row r="57" spans="1:8" x14ac:dyDescent="0.2">
      <c r="A57" s="11">
        <f t="shared" si="0"/>
        <v>46</v>
      </c>
      <c r="B57" s="6" t="s">
        <v>102</v>
      </c>
      <c r="C57" s="7" t="s">
        <v>103</v>
      </c>
      <c r="D57" s="7"/>
      <c r="E57" s="23">
        <v>644</v>
      </c>
      <c r="F57" s="28" t="s">
        <v>15</v>
      </c>
      <c r="G57" s="109"/>
      <c r="H57" s="19">
        <f t="shared" si="1"/>
        <v>0</v>
      </c>
    </row>
    <row r="58" spans="1:8" x14ac:dyDescent="0.2">
      <c r="A58" s="11">
        <f t="shared" si="0"/>
        <v>47</v>
      </c>
      <c r="B58" s="6" t="s">
        <v>104</v>
      </c>
      <c r="C58" s="7" t="s">
        <v>105</v>
      </c>
      <c r="D58" s="7"/>
      <c r="E58" s="23">
        <v>39</v>
      </c>
      <c r="F58" s="28" t="s">
        <v>15</v>
      </c>
      <c r="G58" s="110"/>
      <c r="H58" s="19">
        <f t="shared" si="1"/>
        <v>0</v>
      </c>
    </row>
    <row r="59" spans="1:8" x14ac:dyDescent="0.2">
      <c r="A59" s="11">
        <f t="shared" si="0"/>
        <v>48</v>
      </c>
      <c r="B59" s="6" t="s">
        <v>106</v>
      </c>
      <c r="C59" s="7" t="s">
        <v>107</v>
      </c>
      <c r="D59" s="7"/>
      <c r="E59" s="23">
        <v>36</v>
      </c>
      <c r="F59" s="28" t="s">
        <v>15</v>
      </c>
      <c r="G59" s="110"/>
      <c r="H59" s="19">
        <f t="shared" si="1"/>
        <v>0</v>
      </c>
    </row>
    <row r="60" spans="1:8" x14ac:dyDescent="0.2">
      <c r="A60" s="11">
        <f t="shared" si="0"/>
        <v>49</v>
      </c>
      <c r="B60" s="6" t="s">
        <v>108</v>
      </c>
      <c r="C60" s="7" t="s">
        <v>109</v>
      </c>
      <c r="D60" s="7"/>
      <c r="E60" s="23">
        <v>210</v>
      </c>
      <c r="F60" s="28" t="s">
        <v>15</v>
      </c>
      <c r="G60" s="110"/>
      <c r="H60" s="19">
        <f t="shared" si="1"/>
        <v>0</v>
      </c>
    </row>
    <row r="61" spans="1:8" x14ac:dyDescent="0.2">
      <c r="A61" s="11">
        <f t="shared" si="0"/>
        <v>50</v>
      </c>
      <c r="B61" s="6" t="s">
        <v>110</v>
      </c>
      <c r="C61" s="7" t="s">
        <v>111</v>
      </c>
      <c r="D61" s="7"/>
      <c r="E61" s="23">
        <v>30</v>
      </c>
      <c r="F61" s="28" t="s">
        <v>15</v>
      </c>
      <c r="G61" s="110"/>
      <c r="H61" s="19">
        <f t="shared" si="1"/>
        <v>0</v>
      </c>
    </row>
    <row r="62" spans="1:8" x14ac:dyDescent="0.2">
      <c r="A62" s="11">
        <f t="shared" si="0"/>
        <v>51</v>
      </c>
      <c r="B62" s="6" t="s">
        <v>112</v>
      </c>
      <c r="C62" s="7" t="s">
        <v>91</v>
      </c>
      <c r="D62" s="7"/>
      <c r="E62" s="23">
        <v>130</v>
      </c>
      <c r="F62" s="28" t="s">
        <v>15</v>
      </c>
      <c r="G62" s="110"/>
      <c r="H62" s="19">
        <f t="shared" si="1"/>
        <v>0</v>
      </c>
    </row>
    <row r="63" spans="1:8" x14ac:dyDescent="0.2">
      <c r="A63" s="11">
        <f t="shared" si="0"/>
        <v>52</v>
      </c>
      <c r="B63" s="6" t="s">
        <v>113</v>
      </c>
      <c r="C63" s="7" t="s">
        <v>95</v>
      </c>
      <c r="D63" s="7"/>
      <c r="E63" s="23">
        <v>82</v>
      </c>
      <c r="F63" s="28" t="s">
        <v>15</v>
      </c>
      <c r="G63" s="110"/>
      <c r="H63" s="19">
        <f t="shared" si="1"/>
        <v>0</v>
      </c>
    </row>
    <row r="64" spans="1:8" x14ac:dyDescent="0.2">
      <c r="A64" s="11">
        <f t="shared" si="0"/>
        <v>53</v>
      </c>
      <c r="B64" s="6" t="s">
        <v>114</v>
      </c>
      <c r="C64" s="7" t="s">
        <v>115</v>
      </c>
      <c r="D64" s="7"/>
      <c r="E64" s="21">
        <v>85</v>
      </c>
      <c r="F64" s="28" t="s">
        <v>15</v>
      </c>
      <c r="G64" s="110"/>
      <c r="H64" s="19">
        <f t="shared" si="1"/>
        <v>0</v>
      </c>
    </row>
    <row r="65" spans="1:8" x14ac:dyDescent="0.2">
      <c r="A65" s="11">
        <f t="shared" si="0"/>
        <v>54</v>
      </c>
      <c r="B65" s="7" t="s">
        <v>116</v>
      </c>
      <c r="C65" s="7" t="s">
        <v>117</v>
      </c>
      <c r="D65" s="7"/>
      <c r="E65" s="21">
        <v>1</v>
      </c>
      <c r="F65" s="9" t="s">
        <v>20</v>
      </c>
      <c r="G65" s="109"/>
      <c r="H65" s="19">
        <f t="shared" si="1"/>
        <v>0</v>
      </c>
    </row>
    <row r="66" spans="1:8" x14ac:dyDescent="0.2">
      <c r="A66" s="11">
        <f t="shared" si="0"/>
        <v>55</v>
      </c>
      <c r="B66" s="7" t="s">
        <v>118</v>
      </c>
      <c r="C66" s="7" t="s">
        <v>119</v>
      </c>
      <c r="D66" s="7"/>
      <c r="E66" s="21">
        <v>3</v>
      </c>
      <c r="F66" s="9" t="s">
        <v>20</v>
      </c>
      <c r="G66" s="109"/>
      <c r="H66" s="19">
        <f t="shared" si="1"/>
        <v>0</v>
      </c>
    </row>
    <row r="67" spans="1:8" x14ac:dyDescent="0.2">
      <c r="A67" s="11">
        <f t="shared" si="0"/>
        <v>56</v>
      </c>
      <c r="B67" s="7" t="s">
        <v>120</v>
      </c>
      <c r="C67" s="7" t="s">
        <v>121</v>
      </c>
      <c r="D67" s="7"/>
      <c r="E67" s="21">
        <v>1</v>
      </c>
      <c r="F67" s="9" t="s">
        <v>20</v>
      </c>
      <c r="G67" s="109"/>
      <c r="H67" s="19">
        <f t="shared" si="1"/>
        <v>0</v>
      </c>
    </row>
    <row r="68" spans="1:8" x14ac:dyDescent="0.2">
      <c r="A68" s="11">
        <f t="shared" si="0"/>
        <v>57</v>
      </c>
      <c r="B68" s="7" t="s">
        <v>122</v>
      </c>
      <c r="C68" s="7" t="s">
        <v>123</v>
      </c>
      <c r="D68" s="7"/>
      <c r="E68" s="21">
        <v>1</v>
      </c>
      <c r="F68" s="9" t="s">
        <v>20</v>
      </c>
      <c r="G68" s="109"/>
      <c r="H68" s="19">
        <f t="shared" si="1"/>
        <v>0</v>
      </c>
    </row>
    <row r="69" spans="1:8" x14ac:dyDescent="0.2">
      <c r="A69" s="11">
        <f t="shared" si="0"/>
        <v>58</v>
      </c>
      <c r="B69" s="7" t="s">
        <v>124</v>
      </c>
      <c r="C69" s="7" t="s">
        <v>125</v>
      </c>
      <c r="D69" s="7"/>
      <c r="E69" s="21">
        <v>1</v>
      </c>
      <c r="F69" s="9" t="s">
        <v>20</v>
      </c>
      <c r="G69" s="109"/>
      <c r="H69" s="19">
        <f t="shared" si="1"/>
        <v>0</v>
      </c>
    </row>
    <row r="70" spans="1:8" x14ac:dyDescent="0.2">
      <c r="A70" s="11">
        <f t="shared" si="0"/>
        <v>59</v>
      </c>
      <c r="B70" s="7" t="s">
        <v>126</v>
      </c>
      <c r="C70" s="7" t="s">
        <v>127</v>
      </c>
      <c r="D70" s="7"/>
      <c r="E70" s="21">
        <v>1</v>
      </c>
      <c r="F70" s="9" t="s">
        <v>20</v>
      </c>
      <c r="G70" s="109"/>
      <c r="H70" s="19">
        <f t="shared" si="1"/>
        <v>0</v>
      </c>
    </row>
    <row r="71" spans="1:8" x14ac:dyDescent="0.2">
      <c r="A71" s="11">
        <f t="shared" si="0"/>
        <v>60</v>
      </c>
      <c r="B71" s="29" t="s">
        <v>128</v>
      </c>
      <c r="C71" s="7" t="s">
        <v>129</v>
      </c>
      <c r="D71" s="7"/>
      <c r="E71" s="21">
        <v>3</v>
      </c>
      <c r="F71" s="9" t="s">
        <v>20</v>
      </c>
      <c r="G71" s="109"/>
      <c r="H71" s="19">
        <f t="shared" si="1"/>
        <v>0</v>
      </c>
    </row>
    <row r="72" spans="1:8" x14ac:dyDescent="0.2">
      <c r="A72" s="11">
        <f t="shared" si="0"/>
        <v>61</v>
      </c>
      <c r="B72" s="29" t="s">
        <v>130</v>
      </c>
      <c r="C72" s="7" t="s">
        <v>131</v>
      </c>
      <c r="D72" s="7"/>
      <c r="E72" s="21">
        <v>4</v>
      </c>
      <c r="F72" s="9" t="s">
        <v>20</v>
      </c>
      <c r="G72" s="109"/>
      <c r="H72" s="19">
        <f t="shared" si="1"/>
        <v>0</v>
      </c>
    </row>
    <row r="73" spans="1:8" x14ac:dyDescent="0.2">
      <c r="A73" s="11">
        <f t="shared" si="0"/>
        <v>62</v>
      </c>
      <c r="B73" s="7" t="s">
        <v>132</v>
      </c>
      <c r="C73" s="7" t="s">
        <v>133</v>
      </c>
      <c r="D73" s="7"/>
      <c r="E73" s="21">
        <v>23</v>
      </c>
      <c r="F73" s="9" t="s">
        <v>20</v>
      </c>
      <c r="G73" s="109"/>
      <c r="H73" s="19">
        <f t="shared" si="1"/>
        <v>0</v>
      </c>
    </row>
    <row r="74" spans="1:8" x14ac:dyDescent="0.2">
      <c r="A74" s="11">
        <f t="shared" si="0"/>
        <v>63</v>
      </c>
      <c r="B74" s="7" t="s">
        <v>134</v>
      </c>
      <c r="C74" s="7" t="s">
        <v>135</v>
      </c>
      <c r="D74" s="7"/>
      <c r="E74" s="21">
        <v>3</v>
      </c>
      <c r="F74" s="9" t="s">
        <v>20</v>
      </c>
      <c r="G74" s="109"/>
      <c r="H74" s="19">
        <f t="shared" si="1"/>
        <v>0</v>
      </c>
    </row>
    <row r="75" spans="1:8" x14ac:dyDescent="0.2">
      <c r="A75" s="11">
        <f t="shared" si="0"/>
        <v>64</v>
      </c>
      <c r="B75" s="6" t="s">
        <v>136</v>
      </c>
      <c r="C75" s="7" t="s">
        <v>137</v>
      </c>
      <c r="D75" s="7"/>
      <c r="E75" s="23">
        <v>1044</v>
      </c>
      <c r="F75" s="9" t="s">
        <v>15</v>
      </c>
      <c r="G75" s="109"/>
      <c r="H75" s="19">
        <f t="shared" si="1"/>
        <v>0</v>
      </c>
    </row>
    <row r="76" spans="1:8" x14ac:dyDescent="0.2">
      <c r="A76" s="11">
        <f t="shared" si="0"/>
        <v>65</v>
      </c>
      <c r="B76" s="6" t="s">
        <v>138</v>
      </c>
      <c r="C76" s="7" t="s">
        <v>139</v>
      </c>
      <c r="D76" s="7"/>
      <c r="E76" s="23">
        <v>1545</v>
      </c>
      <c r="F76" s="9" t="s">
        <v>15</v>
      </c>
      <c r="G76" s="109"/>
      <c r="H76" s="19">
        <f t="shared" si="1"/>
        <v>0</v>
      </c>
    </row>
    <row r="77" spans="1:8" x14ac:dyDescent="0.2">
      <c r="A77" s="11">
        <f t="shared" si="0"/>
        <v>66</v>
      </c>
      <c r="B77" s="6" t="s">
        <v>140</v>
      </c>
      <c r="C77" s="7" t="s">
        <v>141</v>
      </c>
      <c r="D77" s="7"/>
      <c r="E77" s="23">
        <v>8030</v>
      </c>
      <c r="F77" s="32" t="s">
        <v>37</v>
      </c>
      <c r="G77" s="109"/>
      <c r="H77" s="19">
        <f t="shared" si="1"/>
        <v>0</v>
      </c>
    </row>
    <row r="78" spans="1:8" x14ac:dyDescent="0.2">
      <c r="A78" s="11">
        <f t="shared" si="0"/>
        <v>67</v>
      </c>
      <c r="B78" s="6" t="s">
        <v>142</v>
      </c>
      <c r="C78" s="7" t="s">
        <v>143</v>
      </c>
      <c r="D78" s="7"/>
      <c r="E78" s="23">
        <v>1158</v>
      </c>
      <c r="F78" s="32" t="s">
        <v>37</v>
      </c>
      <c r="G78" s="109"/>
      <c r="H78" s="19">
        <f t="shared" si="1"/>
        <v>0</v>
      </c>
    </row>
    <row r="79" spans="1:8" x14ac:dyDescent="0.2">
      <c r="A79" s="11">
        <f t="shared" si="0"/>
        <v>68</v>
      </c>
      <c r="B79" s="6" t="s">
        <v>144</v>
      </c>
      <c r="C79" s="7" t="s">
        <v>145</v>
      </c>
      <c r="D79" s="7"/>
      <c r="E79" s="23">
        <v>374</v>
      </c>
      <c r="F79" s="32" t="s">
        <v>146</v>
      </c>
      <c r="G79" s="109"/>
      <c r="H79" s="19">
        <f t="shared" si="1"/>
        <v>0</v>
      </c>
    </row>
    <row r="80" spans="1:8" x14ac:dyDescent="0.2">
      <c r="A80" s="11">
        <f t="shared" ref="A80:A87" si="2">A79+1</f>
        <v>69</v>
      </c>
      <c r="B80" s="6" t="s">
        <v>147</v>
      </c>
      <c r="C80" s="7" t="s">
        <v>148</v>
      </c>
      <c r="D80" s="7"/>
      <c r="E80" s="21">
        <v>250</v>
      </c>
      <c r="F80" s="32" t="s">
        <v>50</v>
      </c>
      <c r="G80" s="109"/>
      <c r="H80" s="19">
        <f t="shared" ref="H80:H87" si="3">SUM(G80*E80)</f>
        <v>0</v>
      </c>
    </row>
    <row r="81" spans="1:8" x14ac:dyDescent="0.2">
      <c r="A81" s="11">
        <f t="shared" si="2"/>
        <v>70</v>
      </c>
      <c r="B81" s="6" t="s">
        <v>149</v>
      </c>
      <c r="C81" s="7" t="s">
        <v>150</v>
      </c>
      <c r="D81" s="7"/>
      <c r="E81" s="21">
        <v>0</v>
      </c>
      <c r="F81" s="9" t="s">
        <v>15</v>
      </c>
      <c r="G81" s="109"/>
      <c r="H81" s="19">
        <f t="shared" si="3"/>
        <v>0</v>
      </c>
    </row>
    <row r="82" spans="1:8" x14ac:dyDescent="0.2">
      <c r="A82" s="11">
        <f t="shared" si="2"/>
        <v>71</v>
      </c>
      <c r="B82" s="6" t="s">
        <v>151</v>
      </c>
      <c r="C82" s="7" t="s">
        <v>152</v>
      </c>
      <c r="D82" s="7"/>
      <c r="E82" s="21">
        <v>2050</v>
      </c>
      <c r="F82" s="9" t="s">
        <v>153</v>
      </c>
      <c r="G82" s="109"/>
      <c r="H82" s="19">
        <f t="shared" si="3"/>
        <v>0</v>
      </c>
    </row>
    <row r="83" spans="1:8" x14ac:dyDescent="0.2">
      <c r="A83" s="11">
        <f t="shared" si="2"/>
        <v>72</v>
      </c>
      <c r="B83" s="6" t="s">
        <v>154</v>
      </c>
      <c r="C83" s="3" t="s">
        <v>155</v>
      </c>
      <c r="D83" s="3"/>
      <c r="E83" s="31">
        <v>58730</v>
      </c>
      <c r="F83" s="9" t="s">
        <v>37</v>
      </c>
      <c r="G83" s="109"/>
      <c r="H83" s="19">
        <f t="shared" si="3"/>
        <v>0</v>
      </c>
    </row>
    <row r="84" spans="1:8" x14ac:dyDescent="0.2">
      <c r="A84" s="11">
        <f t="shared" si="2"/>
        <v>73</v>
      </c>
      <c r="B84" s="6" t="s">
        <v>156</v>
      </c>
      <c r="C84" s="3" t="s">
        <v>157</v>
      </c>
      <c r="D84" s="3"/>
      <c r="E84" s="99"/>
      <c r="F84" s="100"/>
      <c r="G84" s="101"/>
      <c r="H84" s="102"/>
    </row>
    <row r="85" spans="1:8" x14ac:dyDescent="0.2">
      <c r="A85" s="11">
        <f t="shared" si="2"/>
        <v>74</v>
      </c>
      <c r="B85" s="98" t="s">
        <v>26</v>
      </c>
      <c r="C85" s="3" t="s">
        <v>158</v>
      </c>
      <c r="D85" s="3"/>
      <c r="E85" s="33">
        <v>5360</v>
      </c>
      <c r="F85" s="14" t="s">
        <v>28</v>
      </c>
      <c r="G85" s="109"/>
      <c r="H85" s="19">
        <f t="shared" si="3"/>
        <v>0</v>
      </c>
    </row>
    <row r="86" spans="1:8" x14ac:dyDescent="0.2">
      <c r="A86" s="11">
        <f t="shared" si="2"/>
        <v>75</v>
      </c>
      <c r="B86" s="98" t="s">
        <v>33</v>
      </c>
      <c r="C86" s="3" t="s">
        <v>159</v>
      </c>
      <c r="D86" s="3"/>
      <c r="E86" s="33">
        <v>1130</v>
      </c>
      <c r="F86" s="14" t="s">
        <v>28</v>
      </c>
      <c r="G86" s="109"/>
      <c r="H86" s="19">
        <f t="shared" si="3"/>
        <v>0</v>
      </c>
    </row>
    <row r="87" spans="1:8" x14ac:dyDescent="0.2">
      <c r="A87" s="11">
        <f t="shared" si="2"/>
        <v>76</v>
      </c>
      <c r="B87" s="6" t="s">
        <v>160</v>
      </c>
      <c r="C87" s="3" t="s">
        <v>161</v>
      </c>
      <c r="D87" s="3"/>
      <c r="E87" s="13">
        <v>4230</v>
      </c>
      <c r="F87" s="14" t="s">
        <v>28</v>
      </c>
      <c r="G87" s="109"/>
      <c r="H87" s="19">
        <f t="shared" si="3"/>
        <v>0</v>
      </c>
    </row>
    <row r="88" spans="1:8" x14ac:dyDescent="0.2">
      <c r="A88" s="251" t="s">
        <v>261</v>
      </c>
      <c r="B88" s="252"/>
      <c r="C88" s="252"/>
      <c r="D88" s="252"/>
      <c r="E88" s="252"/>
      <c r="F88" s="252"/>
      <c r="G88" s="253"/>
      <c r="H88" s="36">
        <f>SUM(H15:H87)</f>
        <v>0</v>
      </c>
    </row>
    <row r="89" spans="1:8" x14ac:dyDescent="0.2">
      <c r="A89" s="267"/>
      <c r="B89" s="268"/>
      <c r="C89" s="268"/>
      <c r="D89" s="268"/>
      <c r="E89" s="268"/>
      <c r="F89" s="268"/>
      <c r="G89" s="268"/>
      <c r="H89" s="269"/>
    </row>
    <row r="90" spans="1:8" x14ac:dyDescent="0.2">
      <c r="A90" s="254" t="s">
        <v>172</v>
      </c>
      <c r="B90" s="255"/>
      <c r="C90" s="255"/>
      <c r="D90" s="255"/>
      <c r="E90" s="255"/>
      <c r="F90" s="255"/>
      <c r="G90" s="255"/>
      <c r="H90" s="91"/>
    </row>
    <row r="91" spans="1:8" x14ac:dyDescent="0.2">
      <c r="A91" s="37">
        <f>A87+1</f>
        <v>77</v>
      </c>
      <c r="B91" s="6" t="s">
        <v>162</v>
      </c>
      <c r="C91" s="3" t="s">
        <v>173</v>
      </c>
      <c r="D91" s="5"/>
      <c r="E91" s="23">
        <v>9</v>
      </c>
      <c r="F91" s="9" t="s">
        <v>163</v>
      </c>
      <c r="G91" s="109"/>
      <c r="H91" s="10">
        <f>SUM(G91*E91)</f>
        <v>0</v>
      </c>
    </row>
    <row r="92" spans="1:8" x14ac:dyDescent="0.2">
      <c r="A92" s="37">
        <f>A91+1</f>
        <v>78</v>
      </c>
      <c r="B92" s="6" t="s">
        <v>164</v>
      </c>
      <c r="C92" s="3" t="s">
        <v>174</v>
      </c>
      <c r="D92" s="5"/>
      <c r="E92" s="23">
        <v>15</v>
      </c>
      <c r="F92" s="9" t="s">
        <v>163</v>
      </c>
      <c r="G92" s="109"/>
      <c r="H92" s="10">
        <f t="shared" ref="H92:H103" si="4">SUM(G92*E92)</f>
        <v>0</v>
      </c>
    </row>
    <row r="93" spans="1:8" x14ac:dyDescent="0.2">
      <c r="A93" s="37">
        <f t="shared" ref="A93:A103" si="5">A92+1</f>
        <v>79</v>
      </c>
      <c r="B93" s="6" t="s">
        <v>165</v>
      </c>
      <c r="C93" s="3" t="s">
        <v>175</v>
      </c>
      <c r="D93" s="5"/>
      <c r="E93" s="23">
        <v>2</v>
      </c>
      <c r="F93" s="9" t="s">
        <v>163</v>
      </c>
      <c r="G93" s="109"/>
      <c r="H93" s="10">
        <f t="shared" si="4"/>
        <v>0</v>
      </c>
    </row>
    <row r="94" spans="1:8" x14ac:dyDescent="0.2">
      <c r="A94" s="37">
        <f t="shared" si="5"/>
        <v>80</v>
      </c>
      <c r="B94" s="6" t="s">
        <v>176</v>
      </c>
      <c r="C94" s="3" t="s">
        <v>177</v>
      </c>
      <c r="D94" s="5"/>
      <c r="E94" s="23">
        <v>965</v>
      </c>
      <c r="F94" s="9" t="s">
        <v>20</v>
      </c>
      <c r="G94" s="109"/>
      <c r="H94" s="10">
        <f t="shared" si="4"/>
        <v>0</v>
      </c>
    </row>
    <row r="95" spans="1:8" x14ac:dyDescent="0.2">
      <c r="A95" s="37">
        <f t="shared" si="5"/>
        <v>81</v>
      </c>
      <c r="B95" s="6" t="s">
        <v>166</v>
      </c>
      <c r="C95" s="3" t="s">
        <v>178</v>
      </c>
      <c r="D95" s="5"/>
      <c r="E95" s="23">
        <v>91</v>
      </c>
      <c r="F95" s="9" t="s">
        <v>146</v>
      </c>
      <c r="G95" s="109"/>
      <c r="H95" s="10">
        <f t="shared" si="4"/>
        <v>0</v>
      </c>
    </row>
    <row r="96" spans="1:8" x14ac:dyDescent="0.2">
      <c r="A96" s="37">
        <f t="shared" si="5"/>
        <v>82</v>
      </c>
      <c r="B96" s="6" t="s">
        <v>179</v>
      </c>
      <c r="C96" s="3" t="s">
        <v>180</v>
      </c>
      <c r="D96" s="5"/>
      <c r="E96" s="38">
        <v>3.141</v>
      </c>
      <c r="F96" s="9" t="s">
        <v>167</v>
      </c>
      <c r="G96" s="109"/>
      <c r="H96" s="10">
        <f t="shared" si="4"/>
        <v>0</v>
      </c>
    </row>
    <row r="97" spans="1:8" x14ac:dyDescent="0.2">
      <c r="A97" s="37">
        <f t="shared" si="5"/>
        <v>83</v>
      </c>
      <c r="B97" s="6" t="s">
        <v>168</v>
      </c>
      <c r="C97" s="3" t="s">
        <v>181</v>
      </c>
      <c r="D97" s="5"/>
      <c r="E97" s="23">
        <v>860</v>
      </c>
      <c r="F97" s="9" t="s">
        <v>15</v>
      </c>
      <c r="G97" s="109"/>
      <c r="H97" s="10">
        <f t="shared" si="4"/>
        <v>0</v>
      </c>
    </row>
    <row r="98" spans="1:8" x14ac:dyDescent="0.2">
      <c r="A98" s="37">
        <f t="shared" si="5"/>
        <v>84</v>
      </c>
      <c r="B98" s="6" t="s">
        <v>182</v>
      </c>
      <c r="C98" s="3" t="s">
        <v>183</v>
      </c>
      <c r="D98" s="5"/>
      <c r="E98" s="23">
        <v>24</v>
      </c>
      <c r="F98" s="9" t="s">
        <v>15</v>
      </c>
      <c r="G98" s="109"/>
      <c r="H98" s="10">
        <f t="shared" si="4"/>
        <v>0</v>
      </c>
    </row>
    <row r="99" spans="1:8" x14ac:dyDescent="0.2">
      <c r="A99" s="37">
        <f t="shared" si="5"/>
        <v>85</v>
      </c>
      <c r="B99" s="6" t="s">
        <v>169</v>
      </c>
      <c r="C99" s="3" t="s">
        <v>184</v>
      </c>
      <c r="D99" s="5"/>
      <c r="E99" s="23">
        <v>190</v>
      </c>
      <c r="F99" s="9" t="s">
        <v>15</v>
      </c>
      <c r="G99" s="109"/>
      <c r="H99" s="10">
        <f t="shared" si="4"/>
        <v>0</v>
      </c>
    </row>
    <row r="100" spans="1:8" x14ac:dyDescent="0.2">
      <c r="A100" s="37">
        <f t="shared" si="5"/>
        <v>86</v>
      </c>
      <c r="B100" s="6" t="s">
        <v>185</v>
      </c>
      <c r="C100" s="3" t="s">
        <v>186</v>
      </c>
      <c r="D100" s="5"/>
      <c r="E100" s="23">
        <v>8</v>
      </c>
      <c r="F100" s="9" t="s">
        <v>20</v>
      </c>
      <c r="G100" s="109"/>
      <c r="H100" s="10">
        <f t="shared" si="4"/>
        <v>0</v>
      </c>
    </row>
    <row r="101" spans="1:8" x14ac:dyDescent="0.2">
      <c r="A101" s="37">
        <f t="shared" si="5"/>
        <v>87</v>
      </c>
      <c r="B101" s="6" t="s">
        <v>170</v>
      </c>
      <c r="C101" s="3" t="s">
        <v>187</v>
      </c>
      <c r="D101" s="5"/>
      <c r="E101" s="23">
        <v>18</v>
      </c>
      <c r="F101" s="9" t="s">
        <v>20</v>
      </c>
      <c r="G101" s="109"/>
      <c r="H101" s="10">
        <f t="shared" si="4"/>
        <v>0</v>
      </c>
    </row>
    <row r="102" spans="1:8" x14ac:dyDescent="0.2">
      <c r="A102" s="37">
        <f t="shared" si="5"/>
        <v>88</v>
      </c>
      <c r="B102" s="6" t="s">
        <v>188</v>
      </c>
      <c r="C102" s="3" t="s">
        <v>189</v>
      </c>
      <c r="D102" s="5"/>
      <c r="E102" s="38">
        <v>3.56</v>
      </c>
      <c r="F102" s="9" t="s">
        <v>167</v>
      </c>
      <c r="G102" s="109"/>
      <c r="H102" s="10">
        <f t="shared" si="4"/>
        <v>0</v>
      </c>
    </row>
    <row r="103" spans="1:8" x14ac:dyDescent="0.2">
      <c r="A103" s="37">
        <f t="shared" si="5"/>
        <v>89</v>
      </c>
      <c r="B103" s="6" t="s">
        <v>171</v>
      </c>
      <c r="C103" s="3" t="s">
        <v>190</v>
      </c>
      <c r="D103" s="5"/>
      <c r="E103" s="23">
        <v>1370</v>
      </c>
      <c r="F103" s="9" t="s">
        <v>15</v>
      </c>
      <c r="G103" s="109"/>
      <c r="H103" s="10">
        <f t="shared" si="4"/>
        <v>0</v>
      </c>
    </row>
    <row r="104" spans="1:8" x14ac:dyDescent="0.2">
      <c r="A104" s="254" t="s">
        <v>262</v>
      </c>
      <c r="B104" s="255"/>
      <c r="C104" s="255"/>
      <c r="D104" s="255"/>
      <c r="E104" s="255"/>
      <c r="F104" s="255"/>
      <c r="G104" s="255"/>
      <c r="H104" s="92">
        <f>SUM(H91:H103)</f>
        <v>0</v>
      </c>
    </row>
    <row r="105" spans="1:8" x14ac:dyDescent="0.2">
      <c r="A105" s="267"/>
      <c r="B105" s="268"/>
      <c r="C105" s="268"/>
      <c r="D105" s="268"/>
      <c r="E105" s="268"/>
      <c r="F105" s="268"/>
      <c r="G105" s="268"/>
      <c r="H105" s="269"/>
    </row>
    <row r="106" spans="1:8" x14ac:dyDescent="0.2">
      <c r="A106" s="273" t="s">
        <v>191</v>
      </c>
      <c r="B106" s="274"/>
      <c r="C106" s="274"/>
      <c r="D106" s="274"/>
      <c r="E106" s="274"/>
      <c r="F106" s="274"/>
      <c r="G106" s="274"/>
      <c r="H106" s="55"/>
    </row>
    <row r="107" spans="1:8" x14ac:dyDescent="0.2">
      <c r="A107" s="37">
        <f>A103+1</f>
        <v>90</v>
      </c>
      <c r="B107" s="39">
        <v>1</v>
      </c>
      <c r="C107" s="3" t="s">
        <v>192</v>
      </c>
      <c r="D107" s="3"/>
      <c r="E107" s="40">
        <v>560</v>
      </c>
      <c r="F107" s="9" t="s">
        <v>37</v>
      </c>
      <c r="G107" s="111"/>
      <c r="H107" s="10">
        <f>SUM(G107*E107)</f>
        <v>0</v>
      </c>
    </row>
    <row r="108" spans="1:8" x14ac:dyDescent="0.2">
      <c r="A108" s="37">
        <f>A107+1</f>
        <v>91</v>
      </c>
      <c r="B108" s="39">
        <v>2</v>
      </c>
      <c r="C108" s="3" t="s">
        <v>193</v>
      </c>
      <c r="D108" s="3"/>
      <c r="E108" s="40">
        <v>4</v>
      </c>
      <c r="F108" s="9" t="s">
        <v>28</v>
      </c>
      <c r="G108" s="111"/>
      <c r="H108" s="10">
        <f t="shared" ref="H108:H155" si="6">SUM(G108*E108)</f>
        <v>0</v>
      </c>
    </row>
    <row r="109" spans="1:8" x14ac:dyDescent="0.2">
      <c r="A109" s="37">
        <f t="shared" ref="A109:A127" si="7">A108+1</f>
        <v>92</v>
      </c>
      <c r="B109" s="39">
        <v>3</v>
      </c>
      <c r="C109" s="3" t="s">
        <v>194</v>
      </c>
      <c r="D109" s="3"/>
      <c r="E109" s="40">
        <v>19</v>
      </c>
      <c r="F109" s="9" t="s">
        <v>20</v>
      </c>
      <c r="G109" s="111"/>
      <c r="H109" s="10">
        <f t="shared" si="6"/>
        <v>0</v>
      </c>
    </row>
    <row r="110" spans="1:8" x14ac:dyDescent="0.2">
      <c r="A110" s="37">
        <f t="shared" si="7"/>
        <v>93</v>
      </c>
      <c r="B110" s="41">
        <v>3.01</v>
      </c>
      <c r="C110" s="3" t="s">
        <v>195</v>
      </c>
      <c r="D110" s="3"/>
      <c r="E110" s="64">
        <f>E109*2</f>
        <v>38</v>
      </c>
      <c r="F110" s="65" t="s">
        <v>20</v>
      </c>
      <c r="G110" s="111"/>
      <c r="H110" s="10">
        <f t="shared" si="6"/>
        <v>0</v>
      </c>
    </row>
    <row r="111" spans="1:8" x14ac:dyDescent="0.2">
      <c r="A111" s="37">
        <f t="shared" si="7"/>
        <v>94</v>
      </c>
      <c r="B111" s="39">
        <v>4</v>
      </c>
      <c r="C111" s="3" t="s">
        <v>196</v>
      </c>
      <c r="D111" s="3"/>
      <c r="E111" s="66">
        <v>2</v>
      </c>
      <c r="F111" s="67" t="s">
        <v>20</v>
      </c>
      <c r="G111" s="111"/>
      <c r="H111" s="10">
        <f t="shared" si="6"/>
        <v>0</v>
      </c>
    </row>
    <row r="112" spans="1:8" x14ac:dyDescent="0.2">
      <c r="A112" s="37">
        <f t="shared" si="7"/>
        <v>95</v>
      </c>
      <c r="B112" s="39">
        <v>5</v>
      </c>
      <c r="C112" s="3" t="s">
        <v>197</v>
      </c>
      <c r="D112" s="3"/>
      <c r="E112" s="48"/>
      <c r="F112" s="49"/>
      <c r="G112" s="50"/>
      <c r="H112" s="50"/>
    </row>
    <row r="113" spans="1:8" x14ac:dyDescent="0.2">
      <c r="A113" s="37">
        <f t="shared" si="7"/>
        <v>96</v>
      </c>
      <c r="B113" s="41">
        <v>5.01</v>
      </c>
      <c r="C113" s="3" t="s">
        <v>198</v>
      </c>
      <c r="D113" s="3"/>
      <c r="E113" s="64">
        <v>7</v>
      </c>
      <c r="F113" s="67" t="s">
        <v>20</v>
      </c>
      <c r="G113" s="111"/>
      <c r="H113" s="10">
        <f t="shared" si="6"/>
        <v>0</v>
      </c>
    </row>
    <row r="114" spans="1:8" x14ac:dyDescent="0.2">
      <c r="A114" s="37">
        <f t="shared" si="7"/>
        <v>97</v>
      </c>
      <c r="B114" s="39">
        <v>6</v>
      </c>
      <c r="C114" s="3" t="s">
        <v>199</v>
      </c>
      <c r="D114" s="3"/>
      <c r="E114" s="64">
        <v>6</v>
      </c>
      <c r="F114" s="67" t="s">
        <v>20</v>
      </c>
      <c r="G114" s="111"/>
      <c r="H114" s="10">
        <f t="shared" si="6"/>
        <v>0</v>
      </c>
    </row>
    <row r="115" spans="1:8" x14ac:dyDescent="0.2">
      <c r="A115" s="37">
        <f t="shared" si="7"/>
        <v>98</v>
      </c>
      <c r="B115" s="39">
        <v>7</v>
      </c>
      <c r="C115" s="3" t="s">
        <v>267</v>
      </c>
      <c r="D115" s="3"/>
      <c r="E115" s="68">
        <v>1</v>
      </c>
      <c r="F115" s="65" t="s">
        <v>20</v>
      </c>
      <c r="G115" s="111"/>
      <c r="H115" s="10">
        <f t="shared" si="6"/>
        <v>0</v>
      </c>
    </row>
    <row r="116" spans="1:8" x14ac:dyDescent="0.2">
      <c r="A116" s="37">
        <f t="shared" si="7"/>
        <v>99</v>
      </c>
      <c r="B116" s="39">
        <v>8</v>
      </c>
      <c r="C116" s="3" t="s">
        <v>200</v>
      </c>
      <c r="D116" s="3"/>
      <c r="E116" s="48"/>
      <c r="F116" s="49"/>
      <c r="G116" s="50"/>
      <c r="H116" s="50"/>
    </row>
    <row r="117" spans="1:8" x14ac:dyDescent="0.2">
      <c r="A117" s="37">
        <f t="shared" si="7"/>
        <v>100</v>
      </c>
      <c r="B117" s="41">
        <v>8.01</v>
      </c>
      <c r="C117" s="3" t="s">
        <v>201</v>
      </c>
      <c r="D117" s="3"/>
      <c r="E117" s="64">
        <v>300</v>
      </c>
      <c r="F117" s="67" t="s">
        <v>15</v>
      </c>
      <c r="G117" s="111"/>
      <c r="H117" s="10">
        <f t="shared" si="6"/>
        <v>0</v>
      </c>
    </row>
    <row r="118" spans="1:8" x14ac:dyDescent="0.2">
      <c r="A118" s="37">
        <f t="shared" si="7"/>
        <v>101</v>
      </c>
      <c r="B118" s="41">
        <v>8.02</v>
      </c>
      <c r="C118" s="3" t="s">
        <v>202</v>
      </c>
      <c r="D118" s="3"/>
      <c r="E118" s="64">
        <v>380</v>
      </c>
      <c r="F118" s="67" t="s">
        <v>15</v>
      </c>
      <c r="G118" s="111"/>
      <c r="H118" s="10">
        <f t="shared" si="6"/>
        <v>0</v>
      </c>
    </row>
    <row r="119" spans="1:8" x14ac:dyDescent="0.2">
      <c r="A119" s="37">
        <f t="shared" si="7"/>
        <v>102</v>
      </c>
      <c r="B119" s="41">
        <v>8.0299999999999994</v>
      </c>
      <c r="C119" s="3" t="s">
        <v>203</v>
      </c>
      <c r="D119" s="3"/>
      <c r="E119" s="64">
        <v>105</v>
      </c>
      <c r="F119" s="67" t="s">
        <v>15</v>
      </c>
      <c r="G119" s="111"/>
      <c r="H119" s="10">
        <f t="shared" si="6"/>
        <v>0</v>
      </c>
    </row>
    <row r="120" spans="1:8" x14ac:dyDescent="0.2">
      <c r="A120" s="37">
        <f t="shared" si="7"/>
        <v>103</v>
      </c>
      <c r="B120" s="41">
        <v>8.0399999999999991</v>
      </c>
      <c r="C120" s="3" t="s">
        <v>204</v>
      </c>
      <c r="D120" s="3"/>
      <c r="E120" s="64">
        <v>75</v>
      </c>
      <c r="F120" s="69" t="s">
        <v>15</v>
      </c>
      <c r="G120" s="111"/>
      <c r="H120" s="10">
        <f t="shared" si="6"/>
        <v>0</v>
      </c>
    </row>
    <row r="121" spans="1:8" x14ac:dyDescent="0.2">
      <c r="A121" s="37">
        <f t="shared" si="7"/>
        <v>104</v>
      </c>
      <c r="B121" s="39">
        <v>9</v>
      </c>
      <c r="C121" s="3" t="s">
        <v>205</v>
      </c>
      <c r="D121" s="3"/>
      <c r="E121" s="48"/>
      <c r="F121" s="49"/>
      <c r="G121" s="50"/>
      <c r="H121" s="50"/>
    </row>
    <row r="122" spans="1:8" x14ac:dyDescent="0.2">
      <c r="A122" s="37">
        <f t="shared" si="7"/>
        <v>105</v>
      </c>
      <c r="B122" s="41">
        <v>9.01</v>
      </c>
      <c r="C122" s="3" t="s">
        <v>206</v>
      </c>
      <c r="D122" s="3"/>
      <c r="E122" s="64">
        <v>14</v>
      </c>
      <c r="F122" s="69" t="s">
        <v>20</v>
      </c>
      <c r="G122" s="111"/>
      <c r="H122" s="10">
        <f t="shared" si="6"/>
        <v>0</v>
      </c>
    </row>
    <row r="123" spans="1:8" x14ac:dyDescent="0.2">
      <c r="A123" s="37">
        <f t="shared" si="7"/>
        <v>106</v>
      </c>
      <c r="B123" s="41">
        <v>9.02</v>
      </c>
      <c r="C123" s="3" t="s">
        <v>207</v>
      </c>
      <c r="D123" s="3"/>
      <c r="E123" s="64">
        <v>21</v>
      </c>
      <c r="F123" s="69" t="s">
        <v>20</v>
      </c>
      <c r="G123" s="111"/>
      <c r="H123" s="10">
        <f t="shared" si="6"/>
        <v>0</v>
      </c>
    </row>
    <row r="124" spans="1:8" x14ac:dyDescent="0.2">
      <c r="A124" s="37">
        <f t="shared" si="7"/>
        <v>107</v>
      </c>
      <c r="B124" s="41">
        <v>9.0299999999999994</v>
      </c>
      <c r="C124" s="3" t="s">
        <v>208</v>
      </c>
      <c r="D124" s="3"/>
      <c r="E124" s="64">
        <v>6</v>
      </c>
      <c r="F124" s="69" t="s">
        <v>20</v>
      </c>
      <c r="G124" s="111"/>
      <c r="H124" s="10">
        <f t="shared" si="6"/>
        <v>0</v>
      </c>
    </row>
    <row r="125" spans="1:8" x14ac:dyDescent="0.2">
      <c r="A125" s="37">
        <f t="shared" si="7"/>
        <v>108</v>
      </c>
      <c r="B125" s="41">
        <v>9.0399999999999991</v>
      </c>
      <c r="C125" s="3" t="s">
        <v>209</v>
      </c>
      <c r="D125" s="3"/>
      <c r="E125" s="64">
        <v>4</v>
      </c>
      <c r="F125" s="69" t="s">
        <v>20</v>
      </c>
      <c r="G125" s="111"/>
      <c r="H125" s="10">
        <f t="shared" si="6"/>
        <v>0</v>
      </c>
    </row>
    <row r="126" spans="1:8" x14ac:dyDescent="0.2">
      <c r="A126" s="37">
        <f t="shared" si="7"/>
        <v>109</v>
      </c>
      <c r="B126" s="41">
        <v>9.0500000000000007</v>
      </c>
      <c r="C126" s="3" t="s">
        <v>210</v>
      </c>
      <c r="D126" s="3"/>
      <c r="E126" s="64">
        <v>3</v>
      </c>
      <c r="F126" s="69" t="s">
        <v>20</v>
      </c>
      <c r="G126" s="111"/>
      <c r="H126" s="10">
        <f t="shared" si="6"/>
        <v>0</v>
      </c>
    </row>
    <row r="127" spans="1:8" x14ac:dyDescent="0.2">
      <c r="A127" s="37">
        <f t="shared" si="7"/>
        <v>110</v>
      </c>
      <c r="B127" s="41">
        <v>9.06</v>
      </c>
      <c r="C127" s="3" t="s">
        <v>293</v>
      </c>
      <c r="D127" s="3"/>
      <c r="E127" s="227">
        <v>3</v>
      </c>
      <c r="F127" s="69" t="s">
        <v>20</v>
      </c>
      <c r="G127" s="111"/>
      <c r="H127" s="10">
        <f t="shared" si="6"/>
        <v>0</v>
      </c>
    </row>
    <row r="128" spans="1:8" x14ac:dyDescent="0.2">
      <c r="A128" s="37">
        <f>SUM(110+1)</f>
        <v>111</v>
      </c>
      <c r="B128" s="41">
        <v>9.07</v>
      </c>
      <c r="C128" s="3" t="s">
        <v>211</v>
      </c>
      <c r="D128" s="3"/>
      <c r="E128" s="64">
        <v>1</v>
      </c>
      <c r="F128" s="69" t="s">
        <v>20</v>
      </c>
      <c r="G128" s="111"/>
      <c r="H128" s="10">
        <f t="shared" si="6"/>
        <v>0</v>
      </c>
    </row>
    <row r="129" spans="1:8" x14ac:dyDescent="0.2">
      <c r="A129" s="37">
        <f>SUM(A128+1)</f>
        <v>112</v>
      </c>
      <c r="B129" s="41">
        <v>9.08</v>
      </c>
      <c r="C129" s="3" t="s">
        <v>212</v>
      </c>
      <c r="D129" s="3"/>
      <c r="E129" s="64">
        <v>2</v>
      </c>
      <c r="F129" s="69" t="s">
        <v>20</v>
      </c>
      <c r="G129" s="111"/>
      <c r="H129" s="10">
        <f t="shared" si="6"/>
        <v>0</v>
      </c>
    </row>
    <row r="130" spans="1:8" x14ac:dyDescent="0.2">
      <c r="A130" s="37">
        <f t="shared" ref="A130:A133" si="8">SUM(A129+1)</f>
        <v>113</v>
      </c>
      <c r="B130" s="42">
        <v>9.09</v>
      </c>
      <c r="C130" s="3" t="s">
        <v>213</v>
      </c>
      <c r="D130" s="3"/>
      <c r="E130" s="64">
        <v>1</v>
      </c>
      <c r="F130" s="69" t="s">
        <v>20</v>
      </c>
      <c r="G130" s="111"/>
      <c r="H130" s="10">
        <f t="shared" si="6"/>
        <v>0</v>
      </c>
    </row>
    <row r="131" spans="1:8" x14ac:dyDescent="0.2">
      <c r="A131" s="37">
        <f t="shared" si="8"/>
        <v>114</v>
      </c>
      <c r="B131" s="42">
        <v>9.1</v>
      </c>
      <c r="C131" s="3" t="s">
        <v>214</v>
      </c>
      <c r="D131" s="3"/>
      <c r="E131" s="64">
        <v>1</v>
      </c>
      <c r="F131" s="69" t="s">
        <v>20</v>
      </c>
      <c r="G131" s="111"/>
      <c r="H131" s="10">
        <f t="shared" si="6"/>
        <v>0</v>
      </c>
    </row>
    <row r="132" spans="1:8" x14ac:dyDescent="0.2">
      <c r="A132" s="37">
        <f t="shared" si="8"/>
        <v>115</v>
      </c>
      <c r="B132" s="41">
        <v>9.11</v>
      </c>
      <c r="C132" s="3" t="s">
        <v>215</v>
      </c>
      <c r="D132" s="3"/>
      <c r="E132" s="64">
        <v>12</v>
      </c>
      <c r="F132" s="69" t="s">
        <v>20</v>
      </c>
      <c r="G132" s="111"/>
      <c r="H132" s="10">
        <f t="shared" si="6"/>
        <v>0</v>
      </c>
    </row>
    <row r="133" spans="1:8" x14ac:dyDescent="0.2">
      <c r="A133" s="37">
        <f t="shared" si="8"/>
        <v>116</v>
      </c>
      <c r="B133" s="41">
        <v>9.1199999999999992</v>
      </c>
      <c r="C133" s="228" t="s">
        <v>283</v>
      </c>
      <c r="D133" s="3"/>
      <c r="E133" s="227">
        <v>3</v>
      </c>
      <c r="F133" s="229" t="s">
        <v>20</v>
      </c>
      <c r="G133" s="111"/>
      <c r="H133" s="10">
        <f t="shared" si="6"/>
        <v>0</v>
      </c>
    </row>
    <row r="134" spans="1:8" x14ac:dyDescent="0.2">
      <c r="A134" s="37">
        <f t="shared" ref="A134:A153" si="9">SUM(A133+1)</f>
        <v>117</v>
      </c>
      <c r="B134" s="39">
        <v>10</v>
      </c>
      <c r="C134" s="228" t="s">
        <v>216</v>
      </c>
      <c r="D134" s="3"/>
      <c r="E134" s="70">
        <v>7</v>
      </c>
      <c r="F134" s="71" t="s">
        <v>20</v>
      </c>
      <c r="G134" s="111"/>
      <c r="H134" s="10">
        <f t="shared" si="6"/>
        <v>0</v>
      </c>
    </row>
    <row r="135" spans="1:8" x14ac:dyDescent="0.2">
      <c r="A135" s="37">
        <f t="shared" si="9"/>
        <v>118</v>
      </c>
      <c r="B135" s="39">
        <v>11</v>
      </c>
      <c r="C135" s="3" t="s">
        <v>217</v>
      </c>
      <c r="D135" s="3"/>
      <c r="E135" s="48"/>
      <c r="F135" s="49"/>
      <c r="G135" s="50"/>
      <c r="H135" s="50"/>
    </row>
    <row r="136" spans="1:8" x14ac:dyDescent="0.2">
      <c r="A136" s="37">
        <f t="shared" si="9"/>
        <v>119</v>
      </c>
      <c r="B136" s="41">
        <v>11.02</v>
      </c>
      <c r="C136" s="3" t="s">
        <v>218</v>
      </c>
      <c r="D136" s="3"/>
      <c r="E136" s="43">
        <v>11</v>
      </c>
      <c r="F136" s="69" t="s">
        <v>20</v>
      </c>
      <c r="G136" s="111"/>
      <c r="H136" s="10">
        <f t="shared" si="6"/>
        <v>0</v>
      </c>
    </row>
    <row r="137" spans="1:8" x14ac:dyDescent="0.2">
      <c r="A137" s="37">
        <f t="shared" si="9"/>
        <v>120</v>
      </c>
      <c r="B137" s="41">
        <v>11.02</v>
      </c>
      <c r="C137" s="3" t="s">
        <v>219</v>
      </c>
      <c r="D137" s="3"/>
      <c r="E137" s="43">
        <v>7</v>
      </c>
      <c r="F137" s="69" t="s">
        <v>20</v>
      </c>
      <c r="G137" s="111"/>
      <c r="H137" s="10">
        <f t="shared" si="6"/>
        <v>0</v>
      </c>
    </row>
    <row r="138" spans="1:8" x14ac:dyDescent="0.2">
      <c r="A138" s="37">
        <f t="shared" si="9"/>
        <v>121</v>
      </c>
      <c r="B138" s="39">
        <v>12</v>
      </c>
      <c r="C138" s="3" t="s">
        <v>220</v>
      </c>
      <c r="D138" s="3"/>
      <c r="E138" s="43">
        <v>25</v>
      </c>
      <c r="F138" s="69" t="s">
        <v>20</v>
      </c>
      <c r="G138" s="111"/>
      <c r="H138" s="10">
        <f t="shared" si="6"/>
        <v>0</v>
      </c>
    </row>
    <row r="139" spans="1:8" x14ac:dyDescent="0.2">
      <c r="A139" s="37">
        <f t="shared" si="9"/>
        <v>122</v>
      </c>
      <c r="B139" s="39">
        <v>13</v>
      </c>
      <c r="C139" s="3" t="s">
        <v>221</v>
      </c>
      <c r="D139" s="3"/>
      <c r="E139" s="48"/>
      <c r="F139" s="49"/>
      <c r="G139" s="50"/>
      <c r="H139" s="50"/>
    </row>
    <row r="140" spans="1:8" x14ac:dyDescent="0.2">
      <c r="A140" s="37">
        <f t="shared" si="9"/>
        <v>123</v>
      </c>
      <c r="B140" s="41">
        <v>13.01</v>
      </c>
      <c r="C140" s="3" t="s">
        <v>222</v>
      </c>
      <c r="D140" s="3"/>
      <c r="E140" s="40">
        <v>16</v>
      </c>
      <c r="F140" s="69" t="s">
        <v>20</v>
      </c>
      <c r="G140" s="111"/>
      <c r="H140" s="10">
        <f t="shared" si="6"/>
        <v>0</v>
      </c>
    </row>
    <row r="141" spans="1:8" x14ac:dyDescent="0.2">
      <c r="A141" s="37">
        <f t="shared" si="9"/>
        <v>124</v>
      </c>
      <c r="B141" s="41">
        <v>13.02</v>
      </c>
      <c r="C141" s="3" t="s">
        <v>223</v>
      </c>
      <c r="D141" s="3"/>
      <c r="E141" s="40">
        <v>20</v>
      </c>
      <c r="F141" s="69" t="s">
        <v>20</v>
      </c>
      <c r="G141" s="111"/>
      <c r="H141" s="10">
        <f t="shared" si="6"/>
        <v>0</v>
      </c>
    </row>
    <row r="142" spans="1:8" x14ac:dyDescent="0.2">
      <c r="A142" s="37">
        <f t="shared" si="9"/>
        <v>125</v>
      </c>
      <c r="B142" s="41">
        <v>13.03</v>
      </c>
      <c r="C142" s="3" t="s">
        <v>224</v>
      </c>
      <c r="D142" s="3"/>
      <c r="E142" s="40">
        <v>5</v>
      </c>
      <c r="F142" s="69" t="s">
        <v>20</v>
      </c>
      <c r="G142" s="111"/>
      <c r="H142" s="10">
        <f t="shared" si="6"/>
        <v>0</v>
      </c>
    </row>
    <row r="143" spans="1:8" x14ac:dyDescent="0.2">
      <c r="A143" s="37">
        <f t="shared" si="9"/>
        <v>126</v>
      </c>
      <c r="B143" s="41">
        <v>13.04</v>
      </c>
      <c r="C143" s="3" t="s">
        <v>225</v>
      </c>
      <c r="D143" s="3"/>
      <c r="E143" s="40">
        <v>4</v>
      </c>
      <c r="F143" s="69" t="s">
        <v>20</v>
      </c>
      <c r="G143" s="111"/>
      <c r="H143" s="10">
        <f t="shared" si="6"/>
        <v>0</v>
      </c>
    </row>
    <row r="144" spans="1:8" x14ac:dyDescent="0.2">
      <c r="A144" s="37">
        <f t="shared" si="9"/>
        <v>127</v>
      </c>
      <c r="B144" s="39">
        <v>14</v>
      </c>
      <c r="C144" s="3" t="s">
        <v>226</v>
      </c>
      <c r="D144" s="3"/>
      <c r="E144" s="40">
        <v>10</v>
      </c>
      <c r="F144" s="69" t="s">
        <v>20</v>
      </c>
      <c r="G144" s="111"/>
      <c r="H144" s="10">
        <f t="shared" si="6"/>
        <v>0</v>
      </c>
    </row>
    <row r="145" spans="1:8" x14ac:dyDescent="0.2">
      <c r="A145" s="37">
        <f t="shared" si="9"/>
        <v>128</v>
      </c>
      <c r="B145" s="39">
        <v>15</v>
      </c>
      <c r="C145" s="3" t="s">
        <v>227</v>
      </c>
      <c r="D145" s="3"/>
      <c r="E145" s="48"/>
      <c r="F145" s="49"/>
      <c r="G145" s="50"/>
      <c r="H145" s="50"/>
    </row>
    <row r="146" spans="1:8" x14ac:dyDescent="0.2">
      <c r="A146" s="37">
        <f t="shared" si="9"/>
        <v>129</v>
      </c>
      <c r="B146" s="41">
        <v>15.01</v>
      </c>
      <c r="C146" s="3" t="s">
        <v>228</v>
      </c>
      <c r="D146" s="3"/>
      <c r="E146" s="40">
        <v>6</v>
      </c>
      <c r="F146" s="69" t="s">
        <v>20</v>
      </c>
      <c r="G146" s="111"/>
      <c r="H146" s="10">
        <f t="shared" si="6"/>
        <v>0</v>
      </c>
    </row>
    <row r="147" spans="1:8" x14ac:dyDescent="0.2">
      <c r="A147" s="37">
        <f t="shared" si="9"/>
        <v>130</v>
      </c>
      <c r="B147" s="41">
        <v>15.02</v>
      </c>
      <c r="C147" s="3" t="s">
        <v>229</v>
      </c>
      <c r="D147" s="3"/>
      <c r="E147" s="230">
        <v>3</v>
      </c>
      <c r="F147" s="69" t="s">
        <v>20</v>
      </c>
      <c r="G147" s="111"/>
      <c r="H147" s="10">
        <f t="shared" si="6"/>
        <v>0</v>
      </c>
    </row>
    <row r="148" spans="1:8" x14ac:dyDescent="0.2">
      <c r="A148" s="37">
        <f t="shared" si="9"/>
        <v>131</v>
      </c>
      <c r="B148" s="41">
        <v>15.03</v>
      </c>
      <c r="C148" s="3" t="s">
        <v>230</v>
      </c>
      <c r="D148" s="3"/>
      <c r="E148" s="40">
        <v>2</v>
      </c>
      <c r="F148" s="69" t="s">
        <v>20</v>
      </c>
      <c r="G148" s="111"/>
      <c r="H148" s="10">
        <f t="shared" si="6"/>
        <v>0</v>
      </c>
    </row>
    <row r="149" spans="1:8" x14ac:dyDescent="0.2">
      <c r="A149" s="37">
        <f t="shared" si="9"/>
        <v>132</v>
      </c>
      <c r="B149" s="41">
        <v>15.04</v>
      </c>
      <c r="C149" s="3" t="s">
        <v>231</v>
      </c>
      <c r="D149" s="3"/>
      <c r="E149" s="40">
        <v>1</v>
      </c>
      <c r="F149" s="69" t="s">
        <v>20</v>
      </c>
      <c r="G149" s="111"/>
      <c r="H149" s="10">
        <f t="shared" si="6"/>
        <v>0</v>
      </c>
    </row>
    <row r="150" spans="1:8" x14ac:dyDescent="0.2">
      <c r="A150" s="37">
        <f t="shared" si="9"/>
        <v>133</v>
      </c>
      <c r="B150" s="39">
        <v>16</v>
      </c>
      <c r="C150" s="3" t="s">
        <v>284</v>
      </c>
      <c r="D150" s="3"/>
      <c r="E150" s="48"/>
      <c r="F150" s="49"/>
      <c r="G150" s="50"/>
      <c r="H150" s="50"/>
    </row>
    <row r="151" spans="1:8" x14ac:dyDescent="0.2">
      <c r="A151" s="37">
        <f t="shared" si="9"/>
        <v>134</v>
      </c>
      <c r="B151" s="41">
        <v>16.010000000000002</v>
      </c>
      <c r="C151" s="72" t="s">
        <v>285</v>
      </c>
      <c r="D151" s="3"/>
      <c r="E151" s="40">
        <v>6</v>
      </c>
      <c r="F151" s="69" t="s">
        <v>20</v>
      </c>
      <c r="G151" s="111"/>
      <c r="H151" s="10">
        <f t="shared" si="6"/>
        <v>0</v>
      </c>
    </row>
    <row r="152" spans="1:8" x14ac:dyDescent="0.2">
      <c r="A152" s="37">
        <f t="shared" si="9"/>
        <v>135</v>
      </c>
      <c r="B152" s="41">
        <v>16.02</v>
      </c>
      <c r="C152" s="72" t="s">
        <v>286</v>
      </c>
      <c r="D152" s="3"/>
      <c r="E152" s="230">
        <v>3</v>
      </c>
      <c r="F152" s="69" t="s">
        <v>20</v>
      </c>
      <c r="G152" s="111"/>
      <c r="H152" s="10">
        <f t="shared" si="6"/>
        <v>0</v>
      </c>
    </row>
    <row r="153" spans="1:8" x14ac:dyDescent="0.2">
      <c r="A153" s="37">
        <f t="shared" si="9"/>
        <v>136</v>
      </c>
      <c r="B153" s="41">
        <v>16.03</v>
      </c>
      <c r="C153" s="72" t="s">
        <v>287</v>
      </c>
      <c r="D153" s="3"/>
      <c r="E153" s="40">
        <v>2</v>
      </c>
      <c r="F153" s="69" t="s">
        <v>20</v>
      </c>
      <c r="G153" s="111"/>
      <c r="H153" s="10">
        <f t="shared" si="6"/>
        <v>0</v>
      </c>
    </row>
    <row r="154" spans="1:8" x14ac:dyDescent="0.2">
      <c r="A154" s="37">
        <f>SUM(A153+1)</f>
        <v>137</v>
      </c>
      <c r="B154" s="41">
        <v>16.04</v>
      </c>
      <c r="C154" s="72" t="s">
        <v>288</v>
      </c>
      <c r="D154" s="3"/>
      <c r="E154" s="40">
        <v>1</v>
      </c>
      <c r="F154" s="69" t="s">
        <v>20</v>
      </c>
      <c r="G154" s="111"/>
      <c r="H154" s="10">
        <f t="shared" ref="H154" si="10">SUM(G154*E154)</f>
        <v>0</v>
      </c>
    </row>
    <row r="155" spans="1:8" x14ac:dyDescent="0.2">
      <c r="A155" s="37">
        <f>SUM(A154+1)</f>
        <v>138</v>
      </c>
      <c r="B155" s="231">
        <v>16.05</v>
      </c>
      <c r="C155" s="232" t="s">
        <v>289</v>
      </c>
      <c r="D155" s="3"/>
      <c r="E155" s="230">
        <v>6</v>
      </c>
      <c r="F155" s="233" t="s">
        <v>20</v>
      </c>
      <c r="G155" s="111"/>
      <c r="H155" s="10">
        <f t="shared" si="6"/>
        <v>0</v>
      </c>
    </row>
    <row r="156" spans="1:8" x14ac:dyDescent="0.2">
      <c r="A156" s="273" t="s">
        <v>252</v>
      </c>
      <c r="B156" s="274"/>
      <c r="C156" s="274"/>
      <c r="D156" s="274"/>
      <c r="E156" s="274"/>
      <c r="F156" s="274"/>
      <c r="G156" s="275"/>
      <c r="H156" s="61">
        <f>SUM(H107:H155)</f>
        <v>0</v>
      </c>
    </row>
    <row r="157" spans="1:8" x14ac:dyDescent="0.2">
      <c r="A157" s="95">
        <f>A155+1</f>
        <v>139</v>
      </c>
      <c r="B157" s="96">
        <v>17</v>
      </c>
      <c r="C157" s="97" t="s">
        <v>257</v>
      </c>
      <c r="D157" s="97"/>
      <c r="E157" s="73">
        <v>1</v>
      </c>
      <c r="F157" s="18" t="s">
        <v>10</v>
      </c>
      <c r="G157" s="112"/>
      <c r="H157" s="10">
        <f>G157</f>
        <v>0</v>
      </c>
    </row>
    <row r="158" spans="1:8" x14ac:dyDescent="0.2">
      <c r="A158" s="5">
        <f>A157+1</f>
        <v>140</v>
      </c>
      <c r="B158" s="44">
        <v>18</v>
      </c>
      <c r="C158" s="3" t="s">
        <v>256</v>
      </c>
      <c r="D158" s="3"/>
      <c r="E158" s="73">
        <v>1</v>
      </c>
      <c r="F158" s="9" t="s">
        <v>10</v>
      </c>
      <c r="G158" s="111"/>
      <c r="H158" s="10">
        <f>G158</f>
        <v>0</v>
      </c>
    </row>
    <row r="159" spans="1:8" x14ac:dyDescent="0.2">
      <c r="A159" s="5">
        <f>A158+1</f>
        <v>141</v>
      </c>
      <c r="B159" s="44">
        <v>19</v>
      </c>
      <c r="C159" s="220" t="s">
        <v>271</v>
      </c>
      <c r="D159" s="3"/>
      <c r="E159" s="83">
        <v>0.1</v>
      </c>
      <c r="F159" s="9" t="s">
        <v>250</v>
      </c>
      <c r="G159" s="62">
        <f>SUM(H156:H158)</f>
        <v>0</v>
      </c>
      <c r="H159" s="10">
        <f>SUM(G159*E159)</f>
        <v>0</v>
      </c>
    </row>
    <row r="160" spans="1:8" x14ac:dyDescent="0.2">
      <c r="A160" s="276" t="s">
        <v>272</v>
      </c>
      <c r="B160" s="277"/>
      <c r="C160" s="277"/>
      <c r="D160" s="277"/>
      <c r="E160" s="277"/>
      <c r="F160" s="277"/>
      <c r="G160" s="278"/>
      <c r="H160" s="56">
        <f>SUM(H156:H159)</f>
        <v>0</v>
      </c>
    </row>
    <row r="161" spans="1:8" x14ac:dyDescent="0.2">
      <c r="A161" s="267"/>
      <c r="B161" s="268"/>
      <c r="C161" s="268"/>
      <c r="D161" s="268"/>
      <c r="E161" s="268"/>
      <c r="F161" s="268"/>
      <c r="G161" s="268"/>
      <c r="H161" s="269"/>
    </row>
    <row r="162" spans="1:8" x14ac:dyDescent="0.2">
      <c r="A162" s="270" t="s">
        <v>232</v>
      </c>
      <c r="B162" s="271"/>
      <c r="C162" s="271"/>
      <c r="D162" s="271"/>
      <c r="E162" s="271"/>
      <c r="F162" s="271"/>
      <c r="G162" s="271"/>
      <c r="H162" s="272"/>
    </row>
    <row r="163" spans="1:8" x14ac:dyDescent="0.2">
      <c r="A163" s="5">
        <f>A159+1</f>
        <v>142</v>
      </c>
      <c r="B163" s="74">
        <v>20</v>
      </c>
      <c r="C163" s="75" t="s">
        <v>197</v>
      </c>
      <c r="D163" s="3"/>
      <c r="E163" s="52"/>
      <c r="F163" s="49"/>
      <c r="G163" s="50"/>
      <c r="H163" s="51"/>
    </row>
    <row r="164" spans="1:8" x14ac:dyDescent="0.2">
      <c r="A164" s="5">
        <f>A163+1</f>
        <v>143</v>
      </c>
      <c r="B164" s="76">
        <f>B163+0.01</f>
        <v>20.010000000000002</v>
      </c>
      <c r="C164" s="75" t="s">
        <v>233</v>
      </c>
      <c r="D164" s="3"/>
      <c r="E164" s="73">
        <v>6</v>
      </c>
      <c r="F164" s="67" t="s">
        <v>20</v>
      </c>
      <c r="G164" s="113"/>
      <c r="H164" s="10">
        <f>SUM(G164*E164)</f>
        <v>0</v>
      </c>
    </row>
    <row r="165" spans="1:8" x14ac:dyDescent="0.2">
      <c r="A165" s="5">
        <f t="shared" ref="A165:A185" si="11">A164+1</f>
        <v>144</v>
      </c>
      <c r="B165" s="76">
        <f>B164+0.01</f>
        <v>20.020000000000003</v>
      </c>
      <c r="C165" s="72" t="s">
        <v>234</v>
      </c>
      <c r="D165" s="3"/>
      <c r="E165" s="73">
        <v>7</v>
      </c>
      <c r="F165" s="69" t="s">
        <v>20</v>
      </c>
      <c r="G165" s="113"/>
      <c r="H165" s="10">
        <f t="shared" ref="H165:H185" si="12">SUM(G165*E165)</f>
        <v>0</v>
      </c>
    </row>
    <row r="166" spans="1:8" x14ac:dyDescent="0.2">
      <c r="A166" s="5">
        <f t="shared" si="11"/>
        <v>145</v>
      </c>
      <c r="B166" s="77">
        <f>B163+1</f>
        <v>21</v>
      </c>
      <c r="C166" s="72" t="s">
        <v>235</v>
      </c>
      <c r="D166" s="3"/>
      <c r="E166" s="53"/>
      <c r="F166" s="49"/>
      <c r="G166" s="54"/>
      <c r="H166" s="54"/>
    </row>
    <row r="167" spans="1:8" x14ac:dyDescent="0.2">
      <c r="A167" s="5">
        <f t="shared" si="11"/>
        <v>146</v>
      </c>
      <c r="B167" s="76">
        <f>B166+0.01</f>
        <v>21.01</v>
      </c>
      <c r="C167" s="72" t="s">
        <v>236</v>
      </c>
      <c r="D167" s="3"/>
      <c r="E167" s="45">
        <v>70</v>
      </c>
      <c r="F167" s="69" t="s">
        <v>15</v>
      </c>
      <c r="G167" s="113"/>
      <c r="H167" s="10">
        <f t="shared" si="12"/>
        <v>0</v>
      </c>
    </row>
    <row r="168" spans="1:8" x14ac:dyDescent="0.2">
      <c r="A168" s="5">
        <f t="shared" si="11"/>
        <v>147</v>
      </c>
      <c r="B168" s="76">
        <f t="shared" ref="B168:B169" si="13">B167+0.01</f>
        <v>21.020000000000003</v>
      </c>
      <c r="C168" s="72" t="s">
        <v>237</v>
      </c>
      <c r="D168" s="3"/>
      <c r="E168" s="45">
        <v>88</v>
      </c>
      <c r="F168" s="69" t="s">
        <v>15</v>
      </c>
      <c r="G168" s="113"/>
      <c r="H168" s="10">
        <f t="shared" si="12"/>
        <v>0</v>
      </c>
    </row>
    <row r="169" spans="1:8" x14ac:dyDescent="0.2">
      <c r="A169" s="5">
        <f t="shared" si="11"/>
        <v>148</v>
      </c>
      <c r="B169" s="76">
        <f t="shared" si="13"/>
        <v>21.030000000000005</v>
      </c>
      <c r="C169" s="72" t="s">
        <v>238</v>
      </c>
      <c r="D169" s="3"/>
      <c r="E169" s="45">
        <v>40</v>
      </c>
      <c r="F169" s="69" t="s">
        <v>15</v>
      </c>
      <c r="G169" s="113"/>
      <c r="H169" s="10">
        <f t="shared" si="12"/>
        <v>0</v>
      </c>
    </row>
    <row r="170" spans="1:8" x14ac:dyDescent="0.2">
      <c r="A170" s="5">
        <f t="shared" si="11"/>
        <v>149</v>
      </c>
      <c r="B170" s="77">
        <f>B166+1</f>
        <v>22</v>
      </c>
      <c r="C170" s="72" t="s">
        <v>239</v>
      </c>
      <c r="D170" s="3"/>
      <c r="E170" s="53"/>
      <c r="F170" s="49"/>
      <c r="G170" s="54"/>
      <c r="H170" s="54"/>
    </row>
    <row r="171" spans="1:8" x14ac:dyDescent="0.2">
      <c r="A171" s="5">
        <f t="shared" si="11"/>
        <v>150</v>
      </c>
      <c r="B171" s="76">
        <f>B170+0.01</f>
        <v>22.01</v>
      </c>
      <c r="C171" s="72" t="s">
        <v>240</v>
      </c>
      <c r="D171" s="3"/>
      <c r="E171" s="45">
        <v>4</v>
      </c>
      <c r="F171" s="69" t="s">
        <v>20</v>
      </c>
      <c r="G171" s="113"/>
      <c r="H171" s="10">
        <f t="shared" si="12"/>
        <v>0</v>
      </c>
    </row>
    <row r="172" spans="1:8" x14ac:dyDescent="0.2">
      <c r="A172" s="5">
        <f t="shared" si="11"/>
        <v>151</v>
      </c>
      <c r="B172" s="76">
        <f t="shared" ref="B172:B174" si="14">B171+0.01</f>
        <v>22.020000000000003</v>
      </c>
      <c r="C172" s="72" t="s">
        <v>206</v>
      </c>
      <c r="D172" s="3"/>
      <c r="E172" s="45">
        <v>8</v>
      </c>
      <c r="F172" s="69" t="s">
        <v>20</v>
      </c>
      <c r="G172" s="113"/>
      <c r="H172" s="10">
        <f t="shared" si="12"/>
        <v>0</v>
      </c>
    </row>
    <row r="173" spans="1:8" x14ac:dyDescent="0.2">
      <c r="A173" s="5">
        <f t="shared" si="11"/>
        <v>152</v>
      </c>
      <c r="B173" s="76">
        <f t="shared" si="14"/>
        <v>22.030000000000005</v>
      </c>
      <c r="C173" s="72" t="s">
        <v>241</v>
      </c>
      <c r="D173" s="3"/>
      <c r="E173" s="45">
        <v>8</v>
      </c>
      <c r="F173" s="69" t="s">
        <v>20</v>
      </c>
      <c r="G173" s="113"/>
      <c r="H173" s="10">
        <f t="shared" si="12"/>
        <v>0</v>
      </c>
    </row>
    <row r="174" spans="1:8" x14ac:dyDescent="0.2">
      <c r="A174" s="5">
        <f t="shared" si="11"/>
        <v>153</v>
      </c>
      <c r="B174" s="76">
        <f t="shared" si="14"/>
        <v>22.040000000000006</v>
      </c>
      <c r="C174" s="72" t="s">
        <v>242</v>
      </c>
      <c r="D174" s="3"/>
      <c r="E174" s="45">
        <v>1</v>
      </c>
      <c r="F174" s="69" t="s">
        <v>20</v>
      </c>
      <c r="G174" s="113"/>
      <c r="H174" s="10">
        <f t="shared" si="12"/>
        <v>0</v>
      </c>
    </row>
    <row r="175" spans="1:8" x14ac:dyDescent="0.2">
      <c r="A175" s="5">
        <f t="shared" si="11"/>
        <v>154</v>
      </c>
      <c r="B175" s="76">
        <f>B174+0.01</f>
        <v>22.050000000000008</v>
      </c>
      <c r="C175" s="72" t="s">
        <v>243</v>
      </c>
      <c r="D175" s="3"/>
      <c r="E175" s="45">
        <v>2</v>
      </c>
      <c r="F175" s="69" t="s">
        <v>20</v>
      </c>
      <c r="G175" s="113"/>
      <c r="H175" s="10">
        <f t="shared" si="12"/>
        <v>0</v>
      </c>
    </row>
    <row r="176" spans="1:8" x14ac:dyDescent="0.2">
      <c r="A176" s="5">
        <f t="shared" si="11"/>
        <v>155</v>
      </c>
      <c r="B176" s="77">
        <f>B170+1</f>
        <v>23</v>
      </c>
      <c r="C176" s="72" t="s">
        <v>221</v>
      </c>
      <c r="D176" s="3"/>
      <c r="E176" s="53"/>
      <c r="F176" s="49"/>
      <c r="G176" s="54"/>
      <c r="H176" s="54"/>
    </row>
    <row r="177" spans="1:8" x14ac:dyDescent="0.2">
      <c r="A177" s="5">
        <f t="shared" si="11"/>
        <v>156</v>
      </c>
      <c r="B177" s="76">
        <f>B176+0.01</f>
        <v>23.01</v>
      </c>
      <c r="C177" s="103" t="s">
        <v>290</v>
      </c>
      <c r="D177" s="3"/>
      <c r="E177" s="235">
        <v>4</v>
      </c>
      <c r="F177" s="233" t="s">
        <v>20</v>
      </c>
      <c r="G177" s="234"/>
      <c r="H177" s="10">
        <f t="shared" si="12"/>
        <v>0</v>
      </c>
    </row>
    <row r="178" spans="1:8" x14ac:dyDescent="0.2">
      <c r="A178" s="5">
        <f t="shared" si="11"/>
        <v>157</v>
      </c>
      <c r="B178" s="76">
        <f t="shared" ref="B178:B179" si="15">B177+0.01</f>
        <v>23.020000000000003</v>
      </c>
      <c r="C178" s="72" t="s">
        <v>222</v>
      </c>
      <c r="D178" s="3"/>
      <c r="E178" s="45">
        <v>5</v>
      </c>
      <c r="F178" s="69" t="s">
        <v>20</v>
      </c>
      <c r="G178" s="113"/>
      <c r="H178" s="10">
        <f t="shared" si="12"/>
        <v>0</v>
      </c>
    </row>
    <row r="179" spans="1:8" x14ac:dyDescent="0.2">
      <c r="A179" s="5">
        <f t="shared" si="11"/>
        <v>158</v>
      </c>
      <c r="B179" s="76">
        <f t="shared" si="15"/>
        <v>23.030000000000005</v>
      </c>
      <c r="C179" s="72" t="s">
        <v>244</v>
      </c>
      <c r="D179" s="3"/>
      <c r="E179" s="45">
        <v>3</v>
      </c>
      <c r="F179" s="69" t="s">
        <v>20</v>
      </c>
      <c r="G179" s="113"/>
      <c r="H179" s="10">
        <f t="shared" si="12"/>
        <v>0</v>
      </c>
    </row>
    <row r="180" spans="1:8" x14ac:dyDescent="0.2">
      <c r="A180" s="5">
        <f t="shared" si="11"/>
        <v>159</v>
      </c>
      <c r="B180" s="74">
        <f>B176+1</f>
        <v>24</v>
      </c>
      <c r="C180" s="72" t="s">
        <v>245</v>
      </c>
      <c r="D180" s="3"/>
      <c r="E180" s="53"/>
      <c r="F180" s="49"/>
      <c r="G180" s="54"/>
      <c r="H180" s="54"/>
    </row>
    <row r="181" spans="1:8" x14ac:dyDescent="0.2">
      <c r="A181" s="5">
        <f t="shared" si="11"/>
        <v>160</v>
      </c>
      <c r="B181" s="78">
        <f>B180+0.01</f>
        <v>24.01</v>
      </c>
      <c r="C181" s="72" t="s">
        <v>246</v>
      </c>
      <c r="D181" s="3"/>
      <c r="E181" s="238">
        <v>4</v>
      </c>
      <c r="F181" s="69" t="s">
        <v>20</v>
      </c>
      <c r="G181" s="113"/>
      <c r="H181" s="10">
        <f t="shared" si="12"/>
        <v>0</v>
      </c>
    </row>
    <row r="182" spans="1:8" x14ac:dyDescent="0.2">
      <c r="A182" s="5">
        <f t="shared" si="11"/>
        <v>161</v>
      </c>
      <c r="B182" s="236">
        <v>25</v>
      </c>
      <c r="C182" s="237" t="s">
        <v>284</v>
      </c>
      <c r="D182" s="3"/>
      <c r="E182" s="53"/>
      <c r="F182" s="221"/>
      <c r="G182" s="239"/>
      <c r="H182" s="51"/>
    </row>
    <row r="183" spans="1:8" x14ac:dyDescent="0.2">
      <c r="A183" s="5">
        <f t="shared" si="11"/>
        <v>162</v>
      </c>
      <c r="B183" s="78">
        <f t="shared" ref="B183" si="16">B182+0.01</f>
        <v>25.01</v>
      </c>
      <c r="C183" s="232" t="s">
        <v>291</v>
      </c>
      <c r="D183" s="3"/>
      <c r="E183" s="238">
        <v>4</v>
      </c>
      <c r="F183" s="69" t="s">
        <v>20</v>
      </c>
      <c r="G183" s="113"/>
      <c r="H183" s="10">
        <f t="shared" si="12"/>
        <v>0</v>
      </c>
    </row>
    <row r="184" spans="1:8" x14ac:dyDescent="0.2">
      <c r="A184" s="5">
        <f t="shared" si="11"/>
        <v>163</v>
      </c>
      <c r="B184" s="77">
        <v>26</v>
      </c>
      <c r="C184" s="72" t="s">
        <v>248</v>
      </c>
      <c r="D184" s="3"/>
      <c r="E184" s="45">
        <v>17</v>
      </c>
      <c r="F184" s="69" t="s">
        <v>20</v>
      </c>
      <c r="G184" s="113"/>
      <c r="H184" s="10">
        <f t="shared" si="12"/>
        <v>0</v>
      </c>
    </row>
    <row r="185" spans="1:8" x14ac:dyDescent="0.2">
      <c r="A185" s="5">
        <f t="shared" si="11"/>
        <v>164</v>
      </c>
      <c r="B185" s="77">
        <f>B184+1</f>
        <v>27</v>
      </c>
      <c r="C185" s="72" t="s">
        <v>249</v>
      </c>
      <c r="D185" s="3"/>
      <c r="E185" s="45">
        <v>2</v>
      </c>
      <c r="F185" s="69" t="s">
        <v>20</v>
      </c>
      <c r="G185" s="113"/>
      <c r="H185" s="10">
        <f t="shared" si="12"/>
        <v>0</v>
      </c>
    </row>
    <row r="186" spans="1:8" x14ac:dyDescent="0.2">
      <c r="A186" s="270" t="s">
        <v>270</v>
      </c>
      <c r="B186" s="271"/>
      <c r="C186" s="271"/>
      <c r="D186" s="271"/>
      <c r="E186" s="271"/>
      <c r="F186" s="271"/>
      <c r="G186" s="272"/>
      <c r="H186" s="47">
        <f>SUM(H164:H185)</f>
        <v>0</v>
      </c>
    </row>
    <row r="187" spans="1:8" x14ac:dyDescent="0.2">
      <c r="A187" s="95">
        <f>A185+1</f>
        <v>165</v>
      </c>
      <c r="B187" s="74">
        <f>B185+1</f>
        <v>28</v>
      </c>
      <c r="C187" s="75" t="s">
        <v>273</v>
      </c>
      <c r="D187" s="97"/>
      <c r="E187" s="106">
        <v>1</v>
      </c>
      <c r="F187" s="18" t="s">
        <v>10</v>
      </c>
      <c r="G187" s="112"/>
      <c r="H187" s="10">
        <f>G187</f>
        <v>0</v>
      </c>
    </row>
    <row r="188" spans="1:8" x14ac:dyDescent="0.2">
      <c r="A188" s="5">
        <f>A187+1</f>
        <v>166</v>
      </c>
      <c r="B188" s="74">
        <f>B187+1</f>
        <v>29</v>
      </c>
      <c r="C188" s="75" t="s">
        <v>256</v>
      </c>
      <c r="D188" s="3"/>
      <c r="E188" s="45">
        <v>1</v>
      </c>
      <c r="F188" s="9" t="s">
        <v>10</v>
      </c>
      <c r="G188" s="111"/>
      <c r="H188" s="10">
        <f>G188</f>
        <v>0</v>
      </c>
    </row>
    <row r="189" spans="1:8" x14ac:dyDescent="0.2">
      <c r="A189" s="5">
        <f>A188+1</f>
        <v>167</v>
      </c>
      <c r="B189" s="74">
        <f>B188+1</f>
        <v>30</v>
      </c>
      <c r="C189" s="72" t="s">
        <v>274</v>
      </c>
      <c r="D189" s="3"/>
      <c r="E189" s="59">
        <v>0.1</v>
      </c>
      <c r="F189" s="9" t="s">
        <v>250</v>
      </c>
      <c r="G189" s="62">
        <f>SUM(H186,G187,G188)</f>
        <v>0</v>
      </c>
      <c r="H189" s="10">
        <f>SUM(G189*E189)</f>
        <v>0</v>
      </c>
    </row>
    <row r="190" spans="1:8" x14ac:dyDescent="0.2">
      <c r="A190" s="283" t="s">
        <v>275</v>
      </c>
      <c r="B190" s="284"/>
      <c r="C190" s="284"/>
      <c r="D190" s="284"/>
      <c r="E190" s="284"/>
      <c r="F190" s="284"/>
      <c r="G190" s="285"/>
      <c r="H190" s="47">
        <f>SUM(H188,H187,H189,H186)</f>
        <v>0</v>
      </c>
    </row>
    <row r="191" spans="1:8" x14ac:dyDescent="0.2">
      <c r="A191" s="256"/>
      <c r="B191" s="257"/>
      <c r="C191" s="257"/>
      <c r="D191" s="257"/>
      <c r="E191" s="257"/>
      <c r="F191" s="257"/>
      <c r="G191" s="257"/>
      <c r="H191" s="258"/>
    </row>
    <row r="192" spans="1:8" x14ac:dyDescent="0.2">
      <c r="A192" s="259"/>
      <c r="B192" s="260"/>
      <c r="C192" s="260"/>
      <c r="D192" s="260"/>
      <c r="E192" s="260"/>
      <c r="F192" s="260"/>
      <c r="G192" s="260"/>
      <c r="H192" s="261"/>
    </row>
    <row r="193" spans="1:8" x14ac:dyDescent="0.2">
      <c r="A193" s="34"/>
      <c r="B193" s="35"/>
      <c r="C193" s="254" t="s">
        <v>276</v>
      </c>
      <c r="D193" s="255"/>
      <c r="E193" s="255"/>
      <c r="F193" s="255"/>
      <c r="G193" s="262"/>
      <c r="H193" s="36">
        <f>SUM(H12,H88,H104)</f>
        <v>0</v>
      </c>
    </row>
    <row r="194" spans="1:8" x14ac:dyDescent="0.2">
      <c r="A194" s="263"/>
      <c r="B194" s="264"/>
      <c r="C194" s="264"/>
      <c r="D194" s="264"/>
      <c r="E194" s="264"/>
      <c r="F194" s="264"/>
      <c r="G194" s="264"/>
      <c r="H194" s="265"/>
    </row>
    <row r="195" spans="1:8" x14ac:dyDescent="0.2">
      <c r="A195" s="84"/>
      <c r="B195" s="85"/>
      <c r="C195" s="266" t="s">
        <v>277</v>
      </c>
      <c r="D195" s="266"/>
      <c r="E195" s="266"/>
      <c r="F195" s="266"/>
      <c r="G195" s="266"/>
      <c r="H195" s="86">
        <f>H160</f>
        <v>0</v>
      </c>
    </row>
    <row r="196" spans="1:8" s="79" customFormat="1" x14ac:dyDescent="0.2">
      <c r="A196" s="5"/>
      <c r="B196" s="57"/>
      <c r="C196" s="58"/>
      <c r="D196" s="58"/>
      <c r="E196" s="58"/>
      <c r="F196" s="58"/>
      <c r="G196" s="58"/>
      <c r="H196" s="105"/>
    </row>
    <row r="197" spans="1:8" x14ac:dyDescent="0.2">
      <c r="A197" s="87"/>
      <c r="B197" s="88"/>
      <c r="C197" s="282" t="s">
        <v>278</v>
      </c>
      <c r="D197" s="282"/>
      <c r="E197" s="282"/>
      <c r="F197" s="282"/>
      <c r="G197" s="282"/>
      <c r="H197" s="89">
        <f>H190</f>
        <v>0</v>
      </c>
    </row>
    <row r="198" spans="1:8" x14ac:dyDescent="0.2">
      <c r="A198" s="247"/>
      <c r="B198" s="248"/>
      <c r="C198" s="248"/>
      <c r="D198" s="248"/>
      <c r="E198" s="248"/>
      <c r="F198" s="248"/>
      <c r="G198" s="248"/>
      <c r="H198" s="249"/>
    </row>
    <row r="199" spans="1:8" s="82" customFormat="1" ht="39.950000000000003" customHeight="1" x14ac:dyDescent="0.2">
      <c r="A199" s="93"/>
      <c r="B199" s="93"/>
      <c r="C199" s="250" t="s">
        <v>279</v>
      </c>
      <c r="D199" s="250"/>
      <c r="E199" s="250"/>
      <c r="F199" s="250"/>
      <c r="G199" s="250"/>
      <c r="H199" s="94">
        <f>SUM(H193,H195,H197,)</f>
        <v>0</v>
      </c>
    </row>
  </sheetData>
  <sheetProtection algorithmName="SHA-512" hashValue="Fx/mxKaL54ArHisDEh7r+/UvztFZSGJemW8VS7DX2e8skOgzO6Ry3RyjmSd+lPw/qgYTQ7SVwNsPJKT1V5Y8og==" saltValue="/1yPFVdupoGdf3FAT3MCNQ==" spinCount="100000" sheet="1" selectLockedCells="1"/>
  <mergeCells count="28">
    <mergeCell ref="A1:H1"/>
    <mergeCell ref="A3:H3"/>
    <mergeCell ref="A4:H4"/>
    <mergeCell ref="A5:H5"/>
    <mergeCell ref="C197:G197"/>
    <mergeCell ref="A106:G106"/>
    <mergeCell ref="A190:G190"/>
    <mergeCell ref="A2:H2"/>
    <mergeCell ref="A14:G14"/>
    <mergeCell ref="G6:H6"/>
    <mergeCell ref="A12:G12"/>
    <mergeCell ref="A13:H13"/>
    <mergeCell ref="A198:H198"/>
    <mergeCell ref="C199:G199"/>
    <mergeCell ref="A88:G88"/>
    <mergeCell ref="A90:G90"/>
    <mergeCell ref="A191:H192"/>
    <mergeCell ref="C193:G193"/>
    <mergeCell ref="A194:H194"/>
    <mergeCell ref="C195:G195"/>
    <mergeCell ref="A161:H161"/>
    <mergeCell ref="A89:H89"/>
    <mergeCell ref="A105:H105"/>
    <mergeCell ref="A186:G186"/>
    <mergeCell ref="A104:G104"/>
    <mergeCell ref="A156:G156"/>
    <mergeCell ref="A160:G160"/>
    <mergeCell ref="A162:H162"/>
  </mergeCells>
  <pageMargins left="0.7" right="0.7" top="0.75" bottom="0.75" header="0.3" footer="0.3"/>
  <pageSetup scale="81" fitToHeight="0" orientation="landscape" r:id="rId1"/>
  <headerFooter>
    <oddHeader xml:space="preserve">&amp;RIFBC No. 21-TA003687SAM
</oddHeader>
    <oddFooter xml:space="preserve">&amp;LBidder:_________________________&amp;CSignature:________________________&amp;RAppendix K &amp;P Revised
</oddFooter>
  </headerFooter>
  <ignoredErrors>
    <ignoredError sqref="B166 B170 B176 B18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46751-5074-4A58-B920-4B6C728A10EC}">
  <sheetPr>
    <pageSetUpPr fitToPage="1"/>
  </sheetPr>
  <dimension ref="A1:H199"/>
  <sheetViews>
    <sheetView tabSelected="1" topLeftCell="A27" zoomScaleNormal="100" workbookViewId="0">
      <selection activeCell="G81" sqref="G81"/>
    </sheetView>
  </sheetViews>
  <sheetFormatPr defaultRowHeight="12" x14ac:dyDescent="0.2"/>
  <cols>
    <col min="1" max="1" width="5.42578125" style="217" customWidth="1"/>
    <col min="2" max="2" width="11.7109375" style="114" customWidth="1"/>
    <col min="3" max="3" width="81.28515625" style="114" customWidth="1"/>
    <col min="4" max="4" width="1" style="114" customWidth="1"/>
    <col min="5" max="5" width="10.140625" style="114" customWidth="1"/>
    <col min="6" max="6" width="3.85546875" style="114" customWidth="1"/>
    <col min="7" max="7" width="14.7109375" style="114" customWidth="1"/>
    <col min="8" max="8" width="17.140625" style="218" customWidth="1"/>
    <col min="9" max="16384" width="9.140625" style="114"/>
  </cols>
  <sheetData>
    <row r="1" spans="1:8" x14ac:dyDescent="0.2">
      <c r="A1" s="293" t="s">
        <v>282</v>
      </c>
      <c r="B1" s="293"/>
      <c r="C1" s="293"/>
      <c r="D1" s="293"/>
      <c r="E1" s="293"/>
      <c r="F1" s="293"/>
      <c r="G1" s="293"/>
      <c r="H1" s="293"/>
    </row>
    <row r="2" spans="1:8" x14ac:dyDescent="0.2">
      <c r="A2" s="294" t="s">
        <v>263</v>
      </c>
      <c r="B2" s="294"/>
      <c r="C2" s="294"/>
      <c r="D2" s="294"/>
      <c r="E2" s="294"/>
      <c r="F2" s="294"/>
      <c r="G2" s="294"/>
      <c r="H2" s="294"/>
    </row>
    <row r="3" spans="1:8" x14ac:dyDescent="0.2">
      <c r="A3" s="294" t="s">
        <v>264</v>
      </c>
      <c r="B3" s="294"/>
      <c r="C3" s="294"/>
      <c r="D3" s="294"/>
      <c r="E3" s="294"/>
      <c r="F3" s="294"/>
      <c r="G3" s="294"/>
      <c r="H3" s="294"/>
    </row>
    <row r="4" spans="1:8" x14ac:dyDescent="0.2">
      <c r="A4" s="294" t="s">
        <v>266</v>
      </c>
      <c r="B4" s="294"/>
      <c r="C4" s="294"/>
      <c r="D4" s="294"/>
      <c r="E4" s="294"/>
      <c r="F4" s="294"/>
      <c r="G4" s="294"/>
      <c r="H4" s="294"/>
    </row>
    <row r="5" spans="1:8" ht="12" customHeight="1" x14ac:dyDescent="0.2">
      <c r="A5" s="281" t="s">
        <v>292</v>
      </c>
      <c r="B5" s="281"/>
      <c r="C5" s="281"/>
      <c r="D5" s="281"/>
      <c r="E5" s="281"/>
      <c r="F5" s="281"/>
      <c r="G5" s="281"/>
      <c r="H5" s="281"/>
    </row>
    <row r="6" spans="1:8" x14ac:dyDescent="0.2">
      <c r="A6" s="115" t="s">
        <v>0</v>
      </c>
      <c r="B6" s="115" t="s">
        <v>1</v>
      </c>
      <c r="C6" s="116" t="s">
        <v>4</v>
      </c>
      <c r="D6" s="117"/>
      <c r="E6" s="118" t="s">
        <v>2</v>
      </c>
      <c r="F6" s="115"/>
      <c r="G6" s="292"/>
      <c r="H6" s="292"/>
    </row>
    <row r="7" spans="1:8" x14ac:dyDescent="0.2">
      <c r="A7" s="115" t="s">
        <v>3</v>
      </c>
      <c r="B7" s="115" t="s">
        <v>3</v>
      </c>
      <c r="C7" s="226"/>
      <c r="D7" s="117"/>
      <c r="E7" s="118" t="s">
        <v>5</v>
      </c>
      <c r="F7" s="115" t="s">
        <v>6</v>
      </c>
      <c r="G7" s="115" t="s">
        <v>7</v>
      </c>
      <c r="H7" s="115" t="s">
        <v>8</v>
      </c>
    </row>
    <row r="8" spans="1:8" x14ac:dyDescent="0.2">
      <c r="A8" s="223"/>
      <c r="B8" s="223"/>
      <c r="C8" s="119" t="s">
        <v>269</v>
      </c>
      <c r="D8" s="117"/>
      <c r="E8" s="118"/>
      <c r="F8" s="223"/>
      <c r="G8" s="223"/>
      <c r="H8" s="223"/>
    </row>
    <row r="9" spans="1:8" x14ac:dyDescent="0.2">
      <c r="A9" s="120">
        <v>1</v>
      </c>
      <c r="B9" s="121" t="s">
        <v>9</v>
      </c>
      <c r="C9" s="122" t="s">
        <v>253</v>
      </c>
      <c r="D9" s="122"/>
      <c r="E9" s="123">
        <v>1</v>
      </c>
      <c r="F9" s="124" t="s">
        <v>10</v>
      </c>
      <c r="G9" s="107">
        <v>0</v>
      </c>
      <c r="H9" s="125">
        <f>G9</f>
        <v>0</v>
      </c>
    </row>
    <row r="10" spans="1:8" x14ac:dyDescent="0.2">
      <c r="A10" s="126">
        <f>A9+1</f>
        <v>2</v>
      </c>
      <c r="B10" s="121" t="s">
        <v>11</v>
      </c>
      <c r="C10" s="122" t="s">
        <v>254</v>
      </c>
      <c r="D10" s="127"/>
      <c r="E10" s="128">
        <v>1</v>
      </c>
      <c r="F10" s="129" t="s">
        <v>10</v>
      </c>
      <c r="G10" s="107">
        <v>0</v>
      </c>
      <c r="H10" s="125">
        <f>G10</f>
        <v>0</v>
      </c>
    </row>
    <row r="11" spans="1:8" x14ac:dyDescent="0.2">
      <c r="A11" s="120">
        <f>A10+1</f>
        <v>3</v>
      </c>
      <c r="B11" s="121"/>
      <c r="C11" s="122" t="s">
        <v>255</v>
      </c>
      <c r="D11" s="127"/>
      <c r="E11" s="130">
        <v>0.1</v>
      </c>
      <c r="F11" s="124" t="s">
        <v>250</v>
      </c>
      <c r="G11" s="219">
        <v>0</v>
      </c>
      <c r="H11" s="125">
        <f>SUM(G11*E11)</f>
        <v>0</v>
      </c>
    </row>
    <row r="12" spans="1:8" x14ac:dyDescent="0.2">
      <c r="A12" s="289" t="s">
        <v>280</v>
      </c>
      <c r="B12" s="298"/>
      <c r="C12" s="298"/>
      <c r="D12" s="298"/>
      <c r="E12" s="298"/>
      <c r="F12" s="298"/>
      <c r="G12" s="291"/>
      <c r="H12" s="131">
        <f>SUM(H9:H11)</f>
        <v>0</v>
      </c>
    </row>
    <row r="13" spans="1:8" x14ac:dyDescent="0.2">
      <c r="A13" s="295"/>
      <c r="B13" s="296"/>
      <c r="C13" s="296"/>
      <c r="D13" s="296"/>
      <c r="E13" s="296"/>
      <c r="F13" s="296"/>
      <c r="G13" s="296"/>
      <c r="H13" s="297"/>
    </row>
    <row r="14" spans="1:8" x14ac:dyDescent="0.2">
      <c r="A14" s="299" t="s">
        <v>12</v>
      </c>
      <c r="B14" s="300"/>
      <c r="C14" s="300"/>
      <c r="D14" s="300"/>
      <c r="E14" s="300"/>
      <c r="F14" s="300"/>
      <c r="G14" s="300"/>
      <c r="H14" s="132"/>
    </row>
    <row r="15" spans="1:8" x14ac:dyDescent="0.2">
      <c r="A15" s="126">
        <f>A11+1</f>
        <v>4</v>
      </c>
      <c r="B15" s="133" t="s">
        <v>13</v>
      </c>
      <c r="C15" s="134" t="s">
        <v>14</v>
      </c>
      <c r="D15" s="134"/>
      <c r="E15" s="135">
        <v>23800</v>
      </c>
      <c r="F15" s="136" t="s">
        <v>15</v>
      </c>
      <c r="G15" s="108">
        <v>0</v>
      </c>
      <c r="H15" s="137">
        <f>SUM(G15*$E15)</f>
        <v>0</v>
      </c>
    </row>
    <row r="16" spans="1:8" x14ac:dyDescent="0.2">
      <c r="A16" s="126">
        <f t="shared" ref="A16:A79" si="0">A15+1</f>
        <v>5</v>
      </c>
      <c r="B16" s="133" t="s">
        <v>16</v>
      </c>
      <c r="C16" s="134" t="s">
        <v>17</v>
      </c>
      <c r="D16" s="134"/>
      <c r="E16" s="138">
        <v>140</v>
      </c>
      <c r="F16" s="136" t="s">
        <v>15</v>
      </c>
      <c r="G16" s="108">
        <v>0</v>
      </c>
      <c r="H16" s="137">
        <f t="shared" ref="H16:H79" si="1">SUM(G16*E16)</f>
        <v>0</v>
      </c>
    </row>
    <row r="17" spans="1:8" x14ac:dyDescent="0.2">
      <c r="A17" s="126">
        <f t="shared" si="0"/>
        <v>6</v>
      </c>
      <c r="B17" s="121" t="s">
        <v>18</v>
      </c>
      <c r="C17" s="122" t="s">
        <v>19</v>
      </c>
      <c r="D17" s="122"/>
      <c r="E17" s="139">
        <v>90</v>
      </c>
      <c r="F17" s="124" t="s">
        <v>20</v>
      </c>
      <c r="G17" s="109">
        <v>0</v>
      </c>
      <c r="H17" s="137">
        <f t="shared" si="1"/>
        <v>0</v>
      </c>
    </row>
    <row r="18" spans="1:8" x14ac:dyDescent="0.2">
      <c r="A18" s="126">
        <f t="shared" si="0"/>
        <v>7</v>
      </c>
      <c r="B18" s="121" t="s">
        <v>21</v>
      </c>
      <c r="C18" s="122" t="s">
        <v>22</v>
      </c>
      <c r="D18" s="122"/>
      <c r="E18" s="140">
        <v>19.3</v>
      </c>
      <c r="F18" s="124" t="s">
        <v>23</v>
      </c>
      <c r="G18" s="109">
        <v>0</v>
      </c>
      <c r="H18" s="137">
        <f t="shared" si="1"/>
        <v>0</v>
      </c>
    </row>
    <row r="19" spans="1:8" x14ac:dyDescent="0.2">
      <c r="A19" s="126">
        <f t="shared" si="0"/>
        <v>8</v>
      </c>
      <c r="B19" s="121" t="s">
        <v>24</v>
      </c>
      <c r="C19" s="122" t="s">
        <v>25</v>
      </c>
      <c r="D19" s="122"/>
      <c r="E19" s="141">
        <v>24</v>
      </c>
      <c r="F19" s="124" t="s">
        <v>20</v>
      </c>
      <c r="G19" s="109">
        <v>0</v>
      </c>
      <c r="H19" s="137">
        <f t="shared" si="1"/>
        <v>0</v>
      </c>
    </row>
    <row r="20" spans="1:8" x14ac:dyDescent="0.2">
      <c r="A20" s="126">
        <f t="shared" si="0"/>
        <v>9</v>
      </c>
      <c r="B20" s="142" t="s">
        <v>26</v>
      </c>
      <c r="C20" s="143" t="s">
        <v>27</v>
      </c>
      <c r="D20" s="143"/>
      <c r="E20" s="141">
        <v>6890</v>
      </c>
      <c r="F20" s="144" t="s">
        <v>28</v>
      </c>
      <c r="G20" s="110">
        <v>0</v>
      </c>
      <c r="H20" s="137">
        <f t="shared" si="1"/>
        <v>0</v>
      </c>
    </row>
    <row r="21" spans="1:8" x14ac:dyDescent="0.2">
      <c r="A21" s="126">
        <f t="shared" si="0"/>
        <v>10</v>
      </c>
      <c r="B21" s="121" t="s">
        <v>29</v>
      </c>
      <c r="C21" s="122" t="s">
        <v>30</v>
      </c>
      <c r="D21" s="122"/>
      <c r="E21" s="139">
        <v>200</v>
      </c>
      <c r="F21" s="124" t="s">
        <v>28</v>
      </c>
      <c r="G21" s="109">
        <v>0</v>
      </c>
      <c r="H21" s="137">
        <f t="shared" si="1"/>
        <v>0</v>
      </c>
    </row>
    <row r="22" spans="1:8" x14ac:dyDescent="0.2">
      <c r="A22" s="126">
        <f t="shared" si="0"/>
        <v>11</v>
      </c>
      <c r="B22" s="121" t="s">
        <v>31</v>
      </c>
      <c r="C22" s="122" t="s">
        <v>32</v>
      </c>
      <c r="D22" s="122"/>
      <c r="E22" s="139">
        <v>4990</v>
      </c>
      <c r="F22" s="124" t="s">
        <v>28</v>
      </c>
      <c r="G22" s="109">
        <v>0</v>
      </c>
      <c r="H22" s="137">
        <f t="shared" si="1"/>
        <v>0</v>
      </c>
    </row>
    <row r="23" spans="1:8" x14ac:dyDescent="0.2">
      <c r="A23" s="126">
        <f t="shared" si="0"/>
        <v>12</v>
      </c>
      <c r="B23" s="142" t="s">
        <v>33</v>
      </c>
      <c r="C23" s="143" t="s">
        <v>34</v>
      </c>
      <c r="D23" s="143"/>
      <c r="E23" s="141">
        <v>11740</v>
      </c>
      <c r="F23" s="144" t="s">
        <v>28</v>
      </c>
      <c r="G23" s="110">
        <v>0</v>
      </c>
      <c r="H23" s="137">
        <f t="shared" si="1"/>
        <v>0</v>
      </c>
    </row>
    <row r="24" spans="1:8" x14ac:dyDescent="0.2">
      <c r="A24" s="126">
        <f t="shared" si="0"/>
        <v>13</v>
      </c>
      <c r="B24" s="142" t="s">
        <v>35</v>
      </c>
      <c r="C24" s="143" t="s">
        <v>36</v>
      </c>
      <c r="D24" s="143"/>
      <c r="E24" s="141">
        <v>1250</v>
      </c>
      <c r="F24" s="124" t="s">
        <v>37</v>
      </c>
      <c r="G24" s="109">
        <v>0</v>
      </c>
      <c r="H24" s="137">
        <f t="shared" si="1"/>
        <v>0</v>
      </c>
    </row>
    <row r="25" spans="1:8" x14ac:dyDescent="0.2">
      <c r="A25" s="126">
        <f t="shared" si="0"/>
        <v>14</v>
      </c>
      <c r="B25" s="121" t="s">
        <v>38</v>
      </c>
      <c r="C25" s="122" t="s">
        <v>39</v>
      </c>
      <c r="D25" s="122"/>
      <c r="E25" s="141">
        <v>20360</v>
      </c>
      <c r="F25" s="124" t="s">
        <v>37</v>
      </c>
      <c r="G25" s="109">
        <v>0</v>
      </c>
      <c r="H25" s="137">
        <f t="shared" si="1"/>
        <v>0</v>
      </c>
    </row>
    <row r="26" spans="1:8" x14ac:dyDescent="0.2">
      <c r="A26" s="126">
        <f t="shared" si="0"/>
        <v>15</v>
      </c>
      <c r="B26" s="121" t="s">
        <v>40</v>
      </c>
      <c r="C26" s="122" t="s">
        <v>41</v>
      </c>
      <c r="D26" s="122"/>
      <c r="E26" s="141">
        <v>7460</v>
      </c>
      <c r="F26" s="124" t="s">
        <v>37</v>
      </c>
      <c r="G26" s="109">
        <v>0</v>
      </c>
      <c r="H26" s="137">
        <f t="shared" si="1"/>
        <v>0</v>
      </c>
    </row>
    <row r="27" spans="1:8" x14ac:dyDescent="0.2">
      <c r="A27" s="126">
        <f t="shared" si="0"/>
        <v>16</v>
      </c>
      <c r="B27" s="121" t="s">
        <v>42</v>
      </c>
      <c r="C27" s="122" t="s">
        <v>43</v>
      </c>
      <c r="D27" s="122"/>
      <c r="E27" s="145">
        <v>9170</v>
      </c>
      <c r="F27" s="124" t="s">
        <v>37</v>
      </c>
      <c r="G27" s="109">
        <v>0</v>
      </c>
      <c r="H27" s="137">
        <f t="shared" si="1"/>
        <v>0</v>
      </c>
    </row>
    <row r="28" spans="1:8" x14ac:dyDescent="0.2">
      <c r="A28" s="126">
        <f t="shared" si="0"/>
        <v>17</v>
      </c>
      <c r="B28" s="121" t="s">
        <v>44</v>
      </c>
      <c r="C28" s="122" t="s">
        <v>45</v>
      </c>
      <c r="D28" s="122"/>
      <c r="E28" s="139">
        <v>20820</v>
      </c>
      <c r="F28" s="146" t="s">
        <v>37</v>
      </c>
      <c r="G28" s="109">
        <v>0</v>
      </c>
      <c r="H28" s="137">
        <f t="shared" si="1"/>
        <v>0</v>
      </c>
    </row>
    <row r="29" spans="1:8" x14ac:dyDescent="0.2">
      <c r="A29" s="126">
        <f t="shared" si="0"/>
        <v>18</v>
      </c>
      <c r="B29" s="121" t="s">
        <v>46</v>
      </c>
      <c r="C29" s="122" t="s">
        <v>47</v>
      </c>
      <c r="D29" s="122"/>
      <c r="E29" s="139">
        <v>3810</v>
      </c>
      <c r="F29" s="146" t="s">
        <v>37</v>
      </c>
      <c r="G29" s="109">
        <v>0</v>
      </c>
      <c r="H29" s="137">
        <f t="shared" si="1"/>
        <v>0</v>
      </c>
    </row>
    <row r="30" spans="1:8" x14ac:dyDescent="0.2">
      <c r="A30" s="126">
        <f t="shared" si="0"/>
        <v>19</v>
      </c>
      <c r="B30" s="121" t="s">
        <v>48</v>
      </c>
      <c r="C30" s="122" t="s">
        <v>49</v>
      </c>
      <c r="D30" s="122"/>
      <c r="E30" s="141">
        <v>4910</v>
      </c>
      <c r="F30" s="124" t="s">
        <v>50</v>
      </c>
      <c r="G30" s="109">
        <v>0</v>
      </c>
      <c r="H30" s="137">
        <f t="shared" si="1"/>
        <v>0</v>
      </c>
    </row>
    <row r="31" spans="1:8" x14ac:dyDescent="0.2">
      <c r="A31" s="126">
        <f t="shared" si="0"/>
        <v>20</v>
      </c>
      <c r="B31" s="121" t="s">
        <v>51</v>
      </c>
      <c r="C31" s="122" t="s">
        <v>52</v>
      </c>
      <c r="D31" s="122"/>
      <c r="E31" s="141">
        <v>3110</v>
      </c>
      <c r="F31" s="124" t="s">
        <v>50</v>
      </c>
      <c r="G31" s="109">
        <v>0</v>
      </c>
      <c r="H31" s="137">
        <f t="shared" si="1"/>
        <v>0</v>
      </c>
    </row>
    <row r="32" spans="1:8" x14ac:dyDescent="0.2">
      <c r="A32" s="126">
        <f t="shared" si="0"/>
        <v>21</v>
      </c>
      <c r="B32" s="121" t="s">
        <v>53</v>
      </c>
      <c r="C32" s="147" t="s">
        <v>54</v>
      </c>
      <c r="D32" s="147"/>
      <c r="E32" s="141">
        <v>11</v>
      </c>
      <c r="F32" s="148" t="s">
        <v>50</v>
      </c>
      <c r="G32" s="109">
        <v>0</v>
      </c>
      <c r="H32" s="137">
        <f t="shared" si="1"/>
        <v>0</v>
      </c>
    </row>
    <row r="33" spans="1:8" x14ac:dyDescent="0.2">
      <c r="A33" s="126">
        <f t="shared" si="0"/>
        <v>22</v>
      </c>
      <c r="B33" s="142" t="s">
        <v>55</v>
      </c>
      <c r="C33" s="143" t="s">
        <v>56</v>
      </c>
      <c r="D33" s="143"/>
      <c r="E33" s="149">
        <v>12</v>
      </c>
      <c r="F33" s="150" t="s">
        <v>28</v>
      </c>
      <c r="G33" s="110">
        <v>0</v>
      </c>
      <c r="H33" s="137">
        <f t="shared" si="1"/>
        <v>0</v>
      </c>
    </row>
    <row r="34" spans="1:8" x14ac:dyDescent="0.2">
      <c r="A34" s="126">
        <f t="shared" si="0"/>
        <v>23</v>
      </c>
      <c r="B34" s="142" t="s">
        <v>57</v>
      </c>
      <c r="C34" s="143" t="s">
        <v>58</v>
      </c>
      <c r="D34" s="143"/>
      <c r="E34" s="141">
        <v>2</v>
      </c>
      <c r="F34" s="144" t="s">
        <v>20</v>
      </c>
      <c r="G34" s="110">
        <v>0</v>
      </c>
      <c r="H34" s="137">
        <f t="shared" si="1"/>
        <v>0</v>
      </c>
    </row>
    <row r="35" spans="1:8" x14ac:dyDescent="0.2">
      <c r="A35" s="126">
        <f t="shared" si="0"/>
        <v>24</v>
      </c>
      <c r="B35" s="121" t="s">
        <v>57</v>
      </c>
      <c r="C35" s="122" t="s">
        <v>59</v>
      </c>
      <c r="D35" s="122"/>
      <c r="E35" s="139">
        <v>7</v>
      </c>
      <c r="F35" s="124" t="s">
        <v>20</v>
      </c>
      <c r="G35" s="109">
        <v>0</v>
      </c>
      <c r="H35" s="137">
        <f t="shared" si="1"/>
        <v>0</v>
      </c>
    </row>
    <row r="36" spans="1:8" x14ac:dyDescent="0.2">
      <c r="A36" s="126">
        <f t="shared" si="0"/>
        <v>25</v>
      </c>
      <c r="B36" s="121" t="s">
        <v>60</v>
      </c>
      <c r="C36" s="122" t="s">
        <v>61</v>
      </c>
      <c r="D36" s="122"/>
      <c r="E36" s="139">
        <v>1</v>
      </c>
      <c r="F36" s="124" t="s">
        <v>20</v>
      </c>
      <c r="G36" s="109">
        <v>0</v>
      </c>
      <c r="H36" s="137">
        <f t="shared" si="1"/>
        <v>0</v>
      </c>
    </row>
    <row r="37" spans="1:8" x14ac:dyDescent="0.2">
      <c r="A37" s="126">
        <f t="shared" si="0"/>
        <v>26</v>
      </c>
      <c r="B37" s="121" t="s">
        <v>62</v>
      </c>
      <c r="C37" s="122" t="s">
        <v>63</v>
      </c>
      <c r="D37" s="122"/>
      <c r="E37" s="139">
        <v>1</v>
      </c>
      <c r="F37" s="124" t="s">
        <v>20</v>
      </c>
      <c r="G37" s="109">
        <v>0</v>
      </c>
      <c r="H37" s="137">
        <f t="shared" si="1"/>
        <v>0</v>
      </c>
    </row>
    <row r="38" spans="1:8" x14ac:dyDescent="0.2">
      <c r="A38" s="126">
        <f t="shared" si="0"/>
        <v>27</v>
      </c>
      <c r="B38" s="121" t="s">
        <v>64</v>
      </c>
      <c r="C38" s="122" t="s">
        <v>65</v>
      </c>
      <c r="D38" s="122"/>
      <c r="E38" s="139">
        <v>5</v>
      </c>
      <c r="F38" s="146" t="s">
        <v>20</v>
      </c>
      <c r="G38" s="109">
        <v>0</v>
      </c>
      <c r="H38" s="137">
        <f t="shared" si="1"/>
        <v>0</v>
      </c>
    </row>
    <row r="39" spans="1:8" x14ac:dyDescent="0.2">
      <c r="A39" s="126">
        <f t="shared" si="0"/>
        <v>28</v>
      </c>
      <c r="B39" s="121" t="s">
        <v>66</v>
      </c>
      <c r="C39" s="122" t="s">
        <v>67</v>
      </c>
      <c r="D39" s="122"/>
      <c r="E39" s="139">
        <v>5</v>
      </c>
      <c r="F39" s="146" t="s">
        <v>20</v>
      </c>
      <c r="G39" s="109">
        <v>0</v>
      </c>
      <c r="H39" s="137">
        <f t="shared" si="1"/>
        <v>0</v>
      </c>
    </row>
    <row r="40" spans="1:8" x14ac:dyDescent="0.2">
      <c r="A40" s="126">
        <f t="shared" si="0"/>
        <v>29</v>
      </c>
      <c r="B40" s="121" t="s">
        <v>68</v>
      </c>
      <c r="C40" s="122" t="s">
        <v>69</v>
      </c>
      <c r="D40" s="122"/>
      <c r="E40" s="139">
        <v>3</v>
      </c>
      <c r="F40" s="146" t="s">
        <v>20</v>
      </c>
      <c r="G40" s="109">
        <v>0</v>
      </c>
      <c r="H40" s="137">
        <f t="shared" si="1"/>
        <v>0</v>
      </c>
    </row>
    <row r="41" spans="1:8" x14ac:dyDescent="0.2">
      <c r="A41" s="126">
        <f t="shared" si="0"/>
        <v>30</v>
      </c>
      <c r="B41" s="121" t="s">
        <v>70</v>
      </c>
      <c r="C41" s="122" t="s">
        <v>71</v>
      </c>
      <c r="D41" s="122"/>
      <c r="E41" s="139">
        <v>7</v>
      </c>
      <c r="F41" s="146" t="s">
        <v>20</v>
      </c>
      <c r="G41" s="109">
        <v>0</v>
      </c>
      <c r="H41" s="137">
        <f t="shared" si="1"/>
        <v>0</v>
      </c>
    </row>
    <row r="42" spans="1:8" x14ac:dyDescent="0.2">
      <c r="A42" s="126">
        <f t="shared" si="0"/>
        <v>31</v>
      </c>
      <c r="B42" s="121" t="s">
        <v>72</v>
      </c>
      <c r="C42" s="122" t="s">
        <v>73</v>
      </c>
      <c r="D42" s="122"/>
      <c r="E42" s="139">
        <v>6</v>
      </c>
      <c r="F42" s="146" t="s">
        <v>20</v>
      </c>
      <c r="G42" s="109">
        <v>0</v>
      </c>
      <c r="H42" s="137">
        <f t="shared" si="1"/>
        <v>0</v>
      </c>
    </row>
    <row r="43" spans="1:8" x14ac:dyDescent="0.2">
      <c r="A43" s="126">
        <f t="shared" si="0"/>
        <v>32</v>
      </c>
      <c r="B43" s="121" t="s">
        <v>74</v>
      </c>
      <c r="C43" s="122" t="s">
        <v>75</v>
      </c>
      <c r="D43" s="122"/>
      <c r="E43" s="139">
        <v>1</v>
      </c>
      <c r="F43" s="146" t="s">
        <v>20</v>
      </c>
      <c r="G43" s="109">
        <v>0</v>
      </c>
      <c r="H43" s="137">
        <f t="shared" si="1"/>
        <v>0</v>
      </c>
    </row>
    <row r="44" spans="1:8" x14ac:dyDescent="0.2">
      <c r="A44" s="126">
        <f t="shared" si="0"/>
        <v>33</v>
      </c>
      <c r="B44" s="121" t="s">
        <v>76</v>
      </c>
      <c r="C44" s="122" t="s">
        <v>77</v>
      </c>
      <c r="D44" s="122"/>
      <c r="E44" s="139">
        <v>2</v>
      </c>
      <c r="F44" s="146" t="s">
        <v>20</v>
      </c>
      <c r="G44" s="109">
        <v>0</v>
      </c>
      <c r="H44" s="137">
        <f t="shared" si="1"/>
        <v>0</v>
      </c>
    </row>
    <row r="45" spans="1:8" x14ac:dyDescent="0.2">
      <c r="A45" s="126">
        <f t="shared" si="0"/>
        <v>34</v>
      </c>
      <c r="B45" s="121" t="s">
        <v>78</v>
      </c>
      <c r="C45" s="122" t="s">
        <v>79</v>
      </c>
      <c r="D45" s="122"/>
      <c r="E45" s="139">
        <v>2</v>
      </c>
      <c r="F45" s="146" t="s">
        <v>20</v>
      </c>
      <c r="G45" s="109">
        <v>0</v>
      </c>
      <c r="H45" s="137">
        <f t="shared" si="1"/>
        <v>0</v>
      </c>
    </row>
    <row r="46" spans="1:8" x14ac:dyDescent="0.2">
      <c r="A46" s="126">
        <f t="shared" si="0"/>
        <v>35</v>
      </c>
      <c r="B46" s="121" t="s">
        <v>80</v>
      </c>
      <c r="C46" s="122" t="s">
        <v>81</v>
      </c>
      <c r="D46" s="122"/>
      <c r="E46" s="139">
        <v>1</v>
      </c>
      <c r="F46" s="146" t="s">
        <v>20</v>
      </c>
      <c r="G46" s="109">
        <v>0</v>
      </c>
      <c r="H46" s="137">
        <f t="shared" si="1"/>
        <v>0</v>
      </c>
    </row>
    <row r="47" spans="1:8" x14ac:dyDescent="0.2">
      <c r="A47" s="126">
        <f t="shared" si="0"/>
        <v>36</v>
      </c>
      <c r="B47" s="121" t="s">
        <v>82</v>
      </c>
      <c r="C47" s="122" t="s">
        <v>83</v>
      </c>
      <c r="D47" s="122"/>
      <c r="E47" s="139">
        <v>2</v>
      </c>
      <c r="F47" s="146" t="s">
        <v>20</v>
      </c>
      <c r="G47" s="109">
        <v>0</v>
      </c>
      <c r="H47" s="137">
        <f t="shared" si="1"/>
        <v>0</v>
      </c>
    </row>
    <row r="48" spans="1:8" x14ac:dyDescent="0.2">
      <c r="A48" s="126">
        <f t="shared" si="0"/>
        <v>37</v>
      </c>
      <c r="B48" s="121" t="s">
        <v>84</v>
      </c>
      <c r="C48" s="122" t="s">
        <v>85</v>
      </c>
      <c r="D48" s="122"/>
      <c r="E48" s="139">
        <v>3</v>
      </c>
      <c r="F48" s="146" t="s">
        <v>20</v>
      </c>
      <c r="G48" s="109">
        <v>0</v>
      </c>
      <c r="H48" s="137">
        <f t="shared" si="1"/>
        <v>0</v>
      </c>
    </row>
    <row r="49" spans="1:8" x14ac:dyDescent="0.2">
      <c r="A49" s="126">
        <f t="shared" si="0"/>
        <v>38</v>
      </c>
      <c r="B49" s="121" t="s">
        <v>86</v>
      </c>
      <c r="C49" s="122" t="s">
        <v>87</v>
      </c>
      <c r="D49" s="122"/>
      <c r="E49" s="139">
        <v>210</v>
      </c>
      <c r="F49" s="146" t="s">
        <v>15</v>
      </c>
      <c r="G49" s="109">
        <v>0</v>
      </c>
      <c r="H49" s="137">
        <f t="shared" si="1"/>
        <v>0</v>
      </c>
    </row>
    <row r="50" spans="1:8" x14ac:dyDescent="0.2">
      <c r="A50" s="126">
        <f t="shared" si="0"/>
        <v>39</v>
      </c>
      <c r="B50" s="121" t="s">
        <v>88</v>
      </c>
      <c r="C50" s="122" t="s">
        <v>89</v>
      </c>
      <c r="D50" s="122"/>
      <c r="E50" s="141">
        <v>1477</v>
      </c>
      <c r="F50" s="146" t="s">
        <v>15</v>
      </c>
      <c r="G50" s="109">
        <v>0</v>
      </c>
      <c r="H50" s="137">
        <f t="shared" si="1"/>
        <v>0</v>
      </c>
    </row>
    <row r="51" spans="1:8" x14ac:dyDescent="0.2">
      <c r="A51" s="126">
        <f t="shared" si="0"/>
        <v>40</v>
      </c>
      <c r="B51" s="121" t="s">
        <v>90</v>
      </c>
      <c r="C51" s="122" t="s">
        <v>91</v>
      </c>
      <c r="D51" s="122"/>
      <c r="E51" s="141">
        <v>1466</v>
      </c>
      <c r="F51" s="146" t="s">
        <v>15</v>
      </c>
      <c r="G51" s="109">
        <v>0</v>
      </c>
      <c r="H51" s="137">
        <f t="shared" si="1"/>
        <v>0</v>
      </c>
    </row>
    <row r="52" spans="1:8" x14ac:dyDescent="0.2">
      <c r="A52" s="126">
        <f t="shared" si="0"/>
        <v>41</v>
      </c>
      <c r="B52" s="121" t="s">
        <v>92</v>
      </c>
      <c r="C52" s="122" t="s">
        <v>93</v>
      </c>
      <c r="D52" s="122"/>
      <c r="E52" s="141">
        <v>373</v>
      </c>
      <c r="F52" s="146" t="s">
        <v>15</v>
      </c>
      <c r="G52" s="109">
        <v>0</v>
      </c>
      <c r="H52" s="137">
        <f t="shared" si="1"/>
        <v>0</v>
      </c>
    </row>
    <row r="53" spans="1:8" x14ac:dyDescent="0.2">
      <c r="A53" s="120">
        <f t="shared" si="0"/>
        <v>42</v>
      </c>
      <c r="B53" s="121" t="s">
        <v>94</v>
      </c>
      <c r="C53" s="122" t="s">
        <v>95</v>
      </c>
      <c r="D53" s="122"/>
      <c r="E53" s="141">
        <v>666</v>
      </c>
      <c r="F53" s="146" t="s">
        <v>15</v>
      </c>
      <c r="G53" s="109">
        <v>0</v>
      </c>
      <c r="H53" s="137">
        <f t="shared" si="1"/>
        <v>0</v>
      </c>
    </row>
    <row r="54" spans="1:8" x14ac:dyDescent="0.2">
      <c r="A54" s="126">
        <f t="shared" si="0"/>
        <v>43</v>
      </c>
      <c r="B54" s="121" t="s">
        <v>96</v>
      </c>
      <c r="C54" s="122" t="s">
        <v>97</v>
      </c>
      <c r="D54" s="122"/>
      <c r="E54" s="141">
        <v>1339</v>
      </c>
      <c r="F54" s="146" t="s">
        <v>15</v>
      </c>
      <c r="G54" s="109">
        <v>0</v>
      </c>
      <c r="H54" s="137">
        <f t="shared" si="1"/>
        <v>0</v>
      </c>
    </row>
    <row r="55" spans="1:8" x14ac:dyDescent="0.2">
      <c r="A55" s="126">
        <f t="shared" si="0"/>
        <v>44</v>
      </c>
      <c r="B55" s="121" t="s">
        <v>98</v>
      </c>
      <c r="C55" s="122" t="s">
        <v>99</v>
      </c>
      <c r="D55" s="122"/>
      <c r="E55" s="141">
        <v>1164</v>
      </c>
      <c r="F55" s="146" t="s">
        <v>15</v>
      </c>
      <c r="G55" s="109">
        <v>0</v>
      </c>
      <c r="H55" s="137">
        <f t="shared" si="1"/>
        <v>0</v>
      </c>
    </row>
    <row r="56" spans="1:8" x14ac:dyDescent="0.2">
      <c r="A56" s="126">
        <f t="shared" si="0"/>
        <v>45</v>
      </c>
      <c r="B56" s="121" t="s">
        <v>100</v>
      </c>
      <c r="C56" s="122" t="s">
        <v>101</v>
      </c>
      <c r="D56" s="122"/>
      <c r="E56" s="141">
        <v>1071</v>
      </c>
      <c r="F56" s="146" t="s">
        <v>15</v>
      </c>
      <c r="G56" s="109">
        <v>0</v>
      </c>
      <c r="H56" s="137">
        <f t="shared" si="1"/>
        <v>0</v>
      </c>
    </row>
    <row r="57" spans="1:8" x14ac:dyDescent="0.2">
      <c r="A57" s="126">
        <f t="shared" si="0"/>
        <v>46</v>
      </c>
      <c r="B57" s="121" t="s">
        <v>102</v>
      </c>
      <c r="C57" s="122" t="s">
        <v>103</v>
      </c>
      <c r="D57" s="122"/>
      <c r="E57" s="141">
        <v>644</v>
      </c>
      <c r="F57" s="146" t="s">
        <v>15</v>
      </c>
      <c r="G57" s="109">
        <v>0</v>
      </c>
      <c r="H57" s="137">
        <f t="shared" si="1"/>
        <v>0</v>
      </c>
    </row>
    <row r="58" spans="1:8" x14ac:dyDescent="0.2">
      <c r="A58" s="126">
        <f t="shared" si="0"/>
        <v>47</v>
      </c>
      <c r="B58" s="121" t="s">
        <v>104</v>
      </c>
      <c r="C58" s="122" t="s">
        <v>105</v>
      </c>
      <c r="D58" s="122"/>
      <c r="E58" s="141">
        <v>39</v>
      </c>
      <c r="F58" s="146" t="s">
        <v>15</v>
      </c>
      <c r="G58" s="110">
        <v>0</v>
      </c>
      <c r="H58" s="137">
        <f t="shared" si="1"/>
        <v>0</v>
      </c>
    </row>
    <row r="59" spans="1:8" x14ac:dyDescent="0.2">
      <c r="A59" s="126">
        <f t="shared" si="0"/>
        <v>48</v>
      </c>
      <c r="B59" s="121" t="s">
        <v>106</v>
      </c>
      <c r="C59" s="122" t="s">
        <v>107</v>
      </c>
      <c r="D59" s="122"/>
      <c r="E59" s="141">
        <v>36</v>
      </c>
      <c r="F59" s="146" t="s">
        <v>15</v>
      </c>
      <c r="G59" s="110">
        <v>0</v>
      </c>
      <c r="H59" s="137">
        <f t="shared" si="1"/>
        <v>0</v>
      </c>
    </row>
    <row r="60" spans="1:8" x14ac:dyDescent="0.2">
      <c r="A60" s="126">
        <f t="shared" si="0"/>
        <v>49</v>
      </c>
      <c r="B60" s="121" t="s">
        <v>108</v>
      </c>
      <c r="C60" s="122" t="s">
        <v>109</v>
      </c>
      <c r="D60" s="122"/>
      <c r="E60" s="141">
        <v>210</v>
      </c>
      <c r="F60" s="146" t="s">
        <v>15</v>
      </c>
      <c r="G60" s="110">
        <v>0</v>
      </c>
      <c r="H60" s="137">
        <f t="shared" si="1"/>
        <v>0</v>
      </c>
    </row>
    <row r="61" spans="1:8" x14ac:dyDescent="0.2">
      <c r="A61" s="126">
        <f t="shared" si="0"/>
        <v>50</v>
      </c>
      <c r="B61" s="121" t="s">
        <v>110</v>
      </c>
      <c r="C61" s="122" t="s">
        <v>111</v>
      </c>
      <c r="D61" s="122"/>
      <c r="E61" s="141">
        <v>30</v>
      </c>
      <c r="F61" s="146" t="s">
        <v>15</v>
      </c>
      <c r="G61" s="110">
        <v>0</v>
      </c>
      <c r="H61" s="137">
        <f t="shared" si="1"/>
        <v>0</v>
      </c>
    </row>
    <row r="62" spans="1:8" x14ac:dyDescent="0.2">
      <c r="A62" s="126">
        <f t="shared" si="0"/>
        <v>51</v>
      </c>
      <c r="B62" s="121" t="s">
        <v>112</v>
      </c>
      <c r="C62" s="122" t="s">
        <v>91</v>
      </c>
      <c r="D62" s="122"/>
      <c r="E62" s="141">
        <v>130</v>
      </c>
      <c r="F62" s="146" t="s">
        <v>15</v>
      </c>
      <c r="G62" s="110">
        <v>0</v>
      </c>
      <c r="H62" s="137">
        <f t="shared" si="1"/>
        <v>0</v>
      </c>
    </row>
    <row r="63" spans="1:8" x14ac:dyDescent="0.2">
      <c r="A63" s="126">
        <f t="shared" si="0"/>
        <v>52</v>
      </c>
      <c r="B63" s="121" t="s">
        <v>113</v>
      </c>
      <c r="C63" s="122" t="s">
        <v>95</v>
      </c>
      <c r="D63" s="122"/>
      <c r="E63" s="141">
        <v>82</v>
      </c>
      <c r="F63" s="146" t="s">
        <v>15</v>
      </c>
      <c r="G63" s="110">
        <v>0</v>
      </c>
      <c r="H63" s="137">
        <f t="shared" si="1"/>
        <v>0</v>
      </c>
    </row>
    <row r="64" spans="1:8" x14ac:dyDescent="0.2">
      <c r="A64" s="126">
        <f t="shared" si="0"/>
        <v>53</v>
      </c>
      <c r="B64" s="121" t="s">
        <v>114</v>
      </c>
      <c r="C64" s="122" t="s">
        <v>115</v>
      </c>
      <c r="D64" s="122"/>
      <c r="E64" s="139">
        <v>85</v>
      </c>
      <c r="F64" s="146" t="s">
        <v>15</v>
      </c>
      <c r="G64" s="110">
        <v>0</v>
      </c>
      <c r="H64" s="137">
        <f t="shared" si="1"/>
        <v>0</v>
      </c>
    </row>
    <row r="65" spans="1:8" x14ac:dyDescent="0.2">
      <c r="A65" s="126">
        <f t="shared" si="0"/>
        <v>54</v>
      </c>
      <c r="B65" s="122" t="s">
        <v>116</v>
      </c>
      <c r="C65" s="122" t="s">
        <v>117</v>
      </c>
      <c r="D65" s="122"/>
      <c r="E65" s="139">
        <v>1</v>
      </c>
      <c r="F65" s="124" t="s">
        <v>20</v>
      </c>
      <c r="G65" s="109">
        <v>0</v>
      </c>
      <c r="H65" s="137">
        <f t="shared" si="1"/>
        <v>0</v>
      </c>
    </row>
    <row r="66" spans="1:8" x14ac:dyDescent="0.2">
      <c r="A66" s="126">
        <f t="shared" si="0"/>
        <v>55</v>
      </c>
      <c r="B66" s="122" t="s">
        <v>118</v>
      </c>
      <c r="C66" s="122" t="s">
        <v>119</v>
      </c>
      <c r="D66" s="122"/>
      <c r="E66" s="139">
        <v>3</v>
      </c>
      <c r="F66" s="124" t="s">
        <v>20</v>
      </c>
      <c r="G66" s="109">
        <v>0</v>
      </c>
      <c r="H66" s="137">
        <f t="shared" si="1"/>
        <v>0</v>
      </c>
    </row>
    <row r="67" spans="1:8" x14ac:dyDescent="0.2">
      <c r="A67" s="126">
        <f t="shared" si="0"/>
        <v>56</v>
      </c>
      <c r="B67" s="122" t="s">
        <v>120</v>
      </c>
      <c r="C67" s="122" t="s">
        <v>121</v>
      </c>
      <c r="D67" s="122"/>
      <c r="E67" s="139">
        <v>1</v>
      </c>
      <c r="F67" s="124" t="s">
        <v>20</v>
      </c>
      <c r="G67" s="109">
        <v>0</v>
      </c>
      <c r="H67" s="137">
        <f t="shared" si="1"/>
        <v>0</v>
      </c>
    </row>
    <row r="68" spans="1:8" x14ac:dyDescent="0.2">
      <c r="A68" s="126">
        <f t="shared" si="0"/>
        <v>57</v>
      </c>
      <c r="B68" s="122" t="s">
        <v>122</v>
      </c>
      <c r="C68" s="122" t="s">
        <v>123</v>
      </c>
      <c r="D68" s="122"/>
      <c r="E68" s="139">
        <v>1</v>
      </c>
      <c r="F68" s="124" t="s">
        <v>20</v>
      </c>
      <c r="G68" s="109">
        <v>0</v>
      </c>
      <c r="H68" s="137">
        <f t="shared" si="1"/>
        <v>0</v>
      </c>
    </row>
    <row r="69" spans="1:8" x14ac:dyDescent="0.2">
      <c r="A69" s="126">
        <f t="shared" si="0"/>
        <v>58</v>
      </c>
      <c r="B69" s="122" t="s">
        <v>124</v>
      </c>
      <c r="C69" s="122" t="s">
        <v>125</v>
      </c>
      <c r="D69" s="122"/>
      <c r="E69" s="139">
        <v>1</v>
      </c>
      <c r="F69" s="124" t="s">
        <v>20</v>
      </c>
      <c r="G69" s="109">
        <v>0</v>
      </c>
      <c r="H69" s="137">
        <f t="shared" si="1"/>
        <v>0</v>
      </c>
    </row>
    <row r="70" spans="1:8" x14ac:dyDescent="0.2">
      <c r="A70" s="126">
        <f t="shared" si="0"/>
        <v>59</v>
      </c>
      <c r="B70" s="122" t="s">
        <v>126</v>
      </c>
      <c r="C70" s="122" t="s">
        <v>127</v>
      </c>
      <c r="D70" s="122"/>
      <c r="E70" s="139">
        <v>1</v>
      </c>
      <c r="F70" s="124" t="s">
        <v>20</v>
      </c>
      <c r="G70" s="109">
        <v>0</v>
      </c>
      <c r="H70" s="137">
        <f t="shared" si="1"/>
        <v>0</v>
      </c>
    </row>
    <row r="71" spans="1:8" x14ac:dyDescent="0.2">
      <c r="A71" s="126">
        <f t="shared" si="0"/>
        <v>60</v>
      </c>
      <c r="B71" s="147" t="s">
        <v>128</v>
      </c>
      <c r="C71" s="122" t="s">
        <v>129</v>
      </c>
      <c r="D71" s="122"/>
      <c r="E71" s="139">
        <v>3</v>
      </c>
      <c r="F71" s="124" t="s">
        <v>20</v>
      </c>
      <c r="G71" s="109">
        <v>0</v>
      </c>
      <c r="H71" s="137">
        <f t="shared" si="1"/>
        <v>0</v>
      </c>
    </row>
    <row r="72" spans="1:8" x14ac:dyDescent="0.2">
      <c r="A72" s="126">
        <f t="shared" si="0"/>
        <v>61</v>
      </c>
      <c r="B72" s="147" t="s">
        <v>130</v>
      </c>
      <c r="C72" s="122" t="s">
        <v>131</v>
      </c>
      <c r="D72" s="122"/>
      <c r="E72" s="139">
        <v>4</v>
      </c>
      <c r="F72" s="124" t="s">
        <v>20</v>
      </c>
      <c r="G72" s="109">
        <v>0</v>
      </c>
      <c r="H72" s="137">
        <f t="shared" si="1"/>
        <v>0</v>
      </c>
    </row>
    <row r="73" spans="1:8" x14ac:dyDescent="0.2">
      <c r="A73" s="126">
        <f t="shared" si="0"/>
        <v>62</v>
      </c>
      <c r="B73" s="122" t="s">
        <v>132</v>
      </c>
      <c r="C73" s="122" t="s">
        <v>133</v>
      </c>
      <c r="D73" s="122"/>
      <c r="E73" s="139">
        <v>23</v>
      </c>
      <c r="F73" s="124" t="s">
        <v>20</v>
      </c>
      <c r="G73" s="109">
        <v>0</v>
      </c>
      <c r="H73" s="137">
        <f t="shared" si="1"/>
        <v>0</v>
      </c>
    </row>
    <row r="74" spans="1:8" x14ac:dyDescent="0.2">
      <c r="A74" s="126">
        <f t="shared" si="0"/>
        <v>63</v>
      </c>
      <c r="B74" s="122" t="s">
        <v>134</v>
      </c>
      <c r="C74" s="122" t="s">
        <v>135</v>
      </c>
      <c r="D74" s="122"/>
      <c r="E74" s="139">
        <v>3</v>
      </c>
      <c r="F74" s="124" t="s">
        <v>20</v>
      </c>
      <c r="G74" s="109">
        <v>0</v>
      </c>
      <c r="H74" s="137">
        <f t="shared" si="1"/>
        <v>0</v>
      </c>
    </row>
    <row r="75" spans="1:8" x14ac:dyDescent="0.2">
      <c r="A75" s="126">
        <f t="shared" si="0"/>
        <v>64</v>
      </c>
      <c r="B75" s="121" t="s">
        <v>136</v>
      </c>
      <c r="C75" s="122" t="s">
        <v>137</v>
      </c>
      <c r="D75" s="122"/>
      <c r="E75" s="141">
        <v>1044</v>
      </c>
      <c r="F75" s="124" t="s">
        <v>15</v>
      </c>
      <c r="G75" s="109">
        <v>0</v>
      </c>
      <c r="H75" s="137">
        <f t="shared" si="1"/>
        <v>0</v>
      </c>
    </row>
    <row r="76" spans="1:8" x14ac:dyDescent="0.2">
      <c r="A76" s="126">
        <f t="shared" si="0"/>
        <v>65</v>
      </c>
      <c r="B76" s="121" t="s">
        <v>138</v>
      </c>
      <c r="C76" s="122" t="s">
        <v>139</v>
      </c>
      <c r="D76" s="122"/>
      <c r="E76" s="141">
        <v>1545</v>
      </c>
      <c r="F76" s="124" t="s">
        <v>15</v>
      </c>
      <c r="G76" s="109">
        <v>0</v>
      </c>
      <c r="H76" s="137">
        <f t="shared" si="1"/>
        <v>0</v>
      </c>
    </row>
    <row r="77" spans="1:8" x14ac:dyDescent="0.2">
      <c r="A77" s="126">
        <f t="shared" si="0"/>
        <v>66</v>
      </c>
      <c r="B77" s="121" t="s">
        <v>140</v>
      </c>
      <c r="C77" s="122" t="s">
        <v>141</v>
      </c>
      <c r="D77" s="122"/>
      <c r="E77" s="141">
        <v>8030</v>
      </c>
      <c r="F77" s="151" t="s">
        <v>37</v>
      </c>
      <c r="G77" s="109">
        <v>0</v>
      </c>
      <c r="H77" s="137">
        <f t="shared" si="1"/>
        <v>0</v>
      </c>
    </row>
    <row r="78" spans="1:8" x14ac:dyDescent="0.2">
      <c r="A78" s="126">
        <f t="shared" si="0"/>
        <v>67</v>
      </c>
      <c r="B78" s="121" t="s">
        <v>142</v>
      </c>
      <c r="C78" s="122" t="s">
        <v>143</v>
      </c>
      <c r="D78" s="122"/>
      <c r="E78" s="141">
        <v>1158</v>
      </c>
      <c r="F78" s="151" t="s">
        <v>37</v>
      </c>
      <c r="G78" s="109">
        <v>0</v>
      </c>
      <c r="H78" s="137">
        <f t="shared" si="1"/>
        <v>0</v>
      </c>
    </row>
    <row r="79" spans="1:8" x14ac:dyDescent="0.2">
      <c r="A79" s="126">
        <f t="shared" si="0"/>
        <v>68</v>
      </c>
      <c r="B79" s="121" t="s">
        <v>144</v>
      </c>
      <c r="C79" s="122" t="s">
        <v>145</v>
      </c>
      <c r="D79" s="122"/>
      <c r="E79" s="141">
        <v>374</v>
      </c>
      <c r="F79" s="151" t="s">
        <v>146</v>
      </c>
      <c r="G79" s="109">
        <v>0</v>
      </c>
      <c r="H79" s="137">
        <f t="shared" si="1"/>
        <v>0</v>
      </c>
    </row>
    <row r="80" spans="1:8" x14ac:dyDescent="0.2">
      <c r="A80" s="126">
        <f t="shared" ref="A80:A87" si="2">A79+1</f>
        <v>69</v>
      </c>
      <c r="B80" s="121" t="s">
        <v>147</v>
      </c>
      <c r="C80" s="122" t="s">
        <v>148</v>
      </c>
      <c r="D80" s="122"/>
      <c r="E80" s="139">
        <v>250</v>
      </c>
      <c r="F80" s="151" t="s">
        <v>50</v>
      </c>
      <c r="G80" s="109">
        <v>0</v>
      </c>
      <c r="H80" s="137">
        <f t="shared" ref="H80:H87" si="3">SUM(G80*E80)</f>
        <v>0</v>
      </c>
    </row>
    <row r="81" spans="1:8" x14ac:dyDescent="0.2">
      <c r="A81" s="126">
        <f t="shared" si="2"/>
        <v>70</v>
      </c>
      <c r="B81" s="121" t="s">
        <v>149</v>
      </c>
      <c r="C81" s="122" t="s">
        <v>150</v>
      </c>
      <c r="D81" s="122"/>
      <c r="E81" s="139">
        <v>0</v>
      </c>
      <c r="F81" s="124" t="s">
        <v>15</v>
      </c>
      <c r="G81" s="246"/>
      <c r="H81" s="155"/>
    </row>
    <row r="82" spans="1:8" x14ac:dyDescent="0.2">
      <c r="A82" s="126">
        <f t="shared" si="2"/>
        <v>71</v>
      </c>
      <c r="B82" s="121" t="s">
        <v>151</v>
      </c>
      <c r="C82" s="122" t="s">
        <v>152</v>
      </c>
      <c r="D82" s="122"/>
      <c r="E82" s="139">
        <v>2050</v>
      </c>
      <c r="F82" s="124" t="s">
        <v>153</v>
      </c>
      <c r="G82" s="109">
        <v>0</v>
      </c>
      <c r="H82" s="137">
        <f t="shared" si="3"/>
        <v>0</v>
      </c>
    </row>
    <row r="83" spans="1:8" x14ac:dyDescent="0.2">
      <c r="A83" s="126">
        <f t="shared" si="2"/>
        <v>72</v>
      </c>
      <c r="B83" s="121" t="s">
        <v>154</v>
      </c>
      <c r="C83" s="143" t="s">
        <v>155</v>
      </c>
      <c r="D83" s="143"/>
      <c r="E83" s="149">
        <v>58730</v>
      </c>
      <c r="F83" s="124" t="s">
        <v>37</v>
      </c>
      <c r="G83" s="109">
        <v>0</v>
      </c>
      <c r="H83" s="137">
        <f t="shared" si="3"/>
        <v>0</v>
      </c>
    </row>
    <row r="84" spans="1:8" x14ac:dyDescent="0.2">
      <c r="A84" s="126">
        <f t="shared" si="2"/>
        <v>73</v>
      </c>
      <c r="B84" s="121" t="s">
        <v>156</v>
      </c>
      <c r="C84" s="143" t="s">
        <v>157</v>
      </c>
      <c r="D84" s="143"/>
      <c r="E84" s="152"/>
      <c r="F84" s="153"/>
      <c r="G84" s="154"/>
      <c r="H84" s="155"/>
    </row>
    <row r="85" spans="1:8" x14ac:dyDescent="0.2">
      <c r="A85" s="126">
        <f t="shared" si="2"/>
        <v>74</v>
      </c>
      <c r="B85" s="156" t="s">
        <v>26</v>
      </c>
      <c r="C85" s="143" t="s">
        <v>158</v>
      </c>
      <c r="D85" s="143"/>
      <c r="E85" s="157">
        <v>5360</v>
      </c>
      <c r="F85" s="129" t="s">
        <v>28</v>
      </c>
      <c r="G85" s="109">
        <v>0</v>
      </c>
      <c r="H85" s="137">
        <f t="shared" si="3"/>
        <v>0</v>
      </c>
    </row>
    <row r="86" spans="1:8" x14ac:dyDescent="0.2">
      <c r="A86" s="126">
        <f t="shared" si="2"/>
        <v>75</v>
      </c>
      <c r="B86" s="156" t="s">
        <v>33</v>
      </c>
      <c r="C86" s="143" t="s">
        <v>159</v>
      </c>
      <c r="D86" s="143"/>
      <c r="E86" s="157">
        <v>1130</v>
      </c>
      <c r="F86" s="129" t="s">
        <v>28</v>
      </c>
      <c r="G86" s="109">
        <v>0</v>
      </c>
      <c r="H86" s="137">
        <f t="shared" si="3"/>
        <v>0</v>
      </c>
    </row>
    <row r="87" spans="1:8" x14ac:dyDescent="0.2">
      <c r="A87" s="126">
        <f t="shared" si="2"/>
        <v>76</v>
      </c>
      <c r="B87" s="121" t="s">
        <v>160</v>
      </c>
      <c r="C87" s="143" t="s">
        <v>161</v>
      </c>
      <c r="D87" s="143"/>
      <c r="E87" s="128">
        <v>4230</v>
      </c>
      <c r="F87" s="129" t="s">
        <v>28</v>
      </c>
      <c r="G87" s="109">
        <v>0</v>
      </c>
      <c r="H87" s="137">
        <f t="shared" si="3"/>
        <v>0</v>
      </c>
    </row>
    <row r="88" spans="1:8" x14ac:dyDescent="0.2">
      <c r="A88" s="301" t="s">
        <v>261</v>
      </c>
      <c r="B88" s="302"/>
      <c r="C88" s="302"/>
      <c r="D88" s="302"/>
      <c r="E88" s="302"/>
      <c r="F88" s="302"/>
      <c r="G88" s="303"/>
      <c r="H88" s="158">
        <f>SUM(H15:H87)</f>
        <v>0</v>
      </c>
    </row>
    <row r="89" spans="1:8" x14ac:dyDescent="0.2">
      <c r="A89" s="295"/>
      <c r="B89" s="296"/>
      <c r="C89" s="296"/>
      <c r="D89" s="296"/>
      <c r="E89" s="296"/>
      <c r="F89" s="296"/>
      <c r="G89" s="296"/>
      <c r="H89" s="297"/>
    </row>
    <row r="90" spans="1:8" x14ac:dyDescent="0.2">
      <c r="A90" s="304" t="s">
        <v>172</v>
      </c>
      <c r="B90" s="305"/>
      <c r="C90" s="305"/>
      <c r="D90" s="305"/>
      <c r="E90" s="305"/>
      <c r="F90" s="305"/>
      <c r="G90" s="305"/>
      <c r="H90" s="159"/>
    </row>
    <row r="91" spans="1:8" x14ac:dyDescent="0.2">
      <c r="A91" s="160">
        <f>A87+1</f>
        <v>77</v>
      </c>
      <c r="B91" s="121" t="s">
        <v>162</v>
      </c>
      <c r="C91" s="143" t="s">
        <v>173</v>
      </c>
      <c r="D91" s="120"/>
      <c r="E91" s="141">
        <v>9</v>
      </c>
      <c r="F91" s="124" t="s">
        <v>163</v>
      </c>
      <c r="G91" s="109">
        <v>0</v>
      </c>
      <c r="H91" s="125">
        <f>SUM(G91*E91)</f>
        <v>0</v>
      </c>
    </row>
    <row r="92" spans="1:8" x14ac:dyDescent="0.2">
      <c r="A92" s="160">
        <f>A91+1</f>
        <v>78</v>
      </c>
      <c r="B92" s="121" t="s">
        <v>164</v>
      </c>
      <c r="C92" s="143" t="s">
        <v>174</v>
      </c>
      <c r="D92" s="120"/>
      <c r="E92" s="141">
        <v>15</v>
      </c>
      <c r="F92" s="124" t="s">
        <v>163</v>
      </c>
      <c r="G92" s="109">
        <v>0</v>
      </c>
      <c r="H92" s="125">
        <f t="shared" ref="H92:H103" si="4">SUM(G92*E92)</f>
        <v>0</v>
      </c>
    </row>
    <row r="93" spans="1:8" x14ac:dyDescent="0.2">
      <c r="A93" s="160">
        <f t="shared" ref="A93:A103" si="5">A92+1</f>
        <v>79</v>
      </c>
      <c r="B93" s="121" t="s">
        <v>165</v>
      </c>
      <c r="C93" s="143" t="s">
        <v>175</v>
      </c>
      <c r="D93" s="120"/>
      <c r="E93" s="141">
        <v>2</v>
      </c>
      <c r="F93" s="124" t="s">
        <v>163</v>
      </c>
      <c r="G93" s="109">
        <v>0</v>
      </c>
      <c r="H93" s="125">
        <f t="shared" si="4"/>
        <v>0</v>
      </c>
    </row>
    <row r="94" spans="1:8" x14ac:dyDescent="0.2">
      <c r="A94" s="160">
        <f t="shared" si="5"/>
        <v>80</v>
      </c>
      <c r="B94" s="121" t="s">
        <v>176</v>
      </c>
      <c r="C94" s="143" t="s">
        <v>177</v>
      </c>
      <c r="D94" s="120"/>
      <c r="E94" s="141">
        <v>965</v>
      </c>
      <c r="F94" s="124" t="s">
        <v>20</v>
      </c>
      <c r="G94" s="109">
        <v>0</v>
      </c>
      <c r="H94" s="125">
        <f t="shared" si="4"/>
        <v>0</v>
      </c>
    </row>
    <row r="95" spans="1:8" x14ac:dyDescent="0.2">
      <c r="A95" s="160">
        <f t="shared" si="5"/>
        <v>81</v>
      </c>
      <c r="B95" s="121" t="s">
        <v>166</v>
      </c>
      <c r="C95" s="143" t="s">
        <v>178</v>
      </c>
      <c r="D95" s="120"/>
      <c r="E95" s="141">
        <v>91</v>
      </c>
      <c r="F95" s="124" t="s">
        <v>146</v>
      </c>
      <c r="G95" s="109">
        <v>0</v>
      </c>
      <c r="H95" s="125">
        <f t="shared" si="4"/>
        <v>0</v>
      </c>
    </row>
    <row r="96" spans="1:8" x14ac:dyDescent="0.2">
      <c r="A96" s="160">
        <f t="shared" si="5"/>
        <v>82</v>
      </c>
      <c r="B96" s="121" t="s">
        <v>179</v>
      </c>
      <c r="C96" s="143" t="s">
        <v>180</v>
      </c>
      <c r="D96" s="120"/>
      <c r="E96" s="161">
        <v>3.141</v>
      </c>
      <c r="F96" s="124" t="s">
        <v>167</v>
      </c>
      <c r="G96" s="109">
        <v>0</v>
      </c>
      <c r="H96" s="125">
        <f t="shared" si="4"/>
        <v>0</v>
      </c>
    </row>
    <row r="97" spans="1:8" x14ac:dyDescent="0.2">
      <c r="A97" s="160">
        <f t="shared" si="5"/>
        <v>83</v>
      </c>
      <c r="B97" s="121" t="s">
        <v>168</v>
      </c>
      <c r="C97" s="143" t="s">
        <v>181</v>
      </c>
      <c r="D97" s="120"/>
      <c r="E97" s="141">
        <v>860</v>
      </c>
      <c r="F97" s="124" t="s">
        <v>15</v>
      </c>
      <c r="G97" s="109">
        <v>0</v>
      </c>
      <c r="H97" s="125">
        <f t="shared" si="4"/>
        <v>0</v>
      </c>
    </row>
    <row r="98" spans="1:8" x14ac:dyDescent="0.2">
      <c r="A98" s="160">
        <f t="shared" si="5"/>
        <v>84</v>
      </c>
      <c r="B98" s="121" t="s">
        <v>182</v>
      </c>
      <c r="C98" s="143" t="s">
        <v>183</v>
      </c>
      <c r="D98" s="120"/>
      <c r="E98" s="141">
        <v>24</v>
      </c>
      <c r="F98" s="124" t="s">
        <v>15</v>
      </c>
      <c r="G98" s="109">
        <v>0</v>
      </c>
      <c r="H98" s="125">
        <f t="shared" si="4"/>
        <v>0</v>
      </c>
    </row>
    <row r="99" spans="1:8" x14ac:dyDescent="0.2">
      <c r="A99" s="160">
        <f t="shared" si="5"/>
        <v>85</v>
      </c>
      <c r="B99" s="121" t="s">
        <v>169</v>
      </c>
      <c r="C99" s="143" t="s">
        <v>184</v>
      </c>
      <c r="D99" s="120"/>
      <c r="E99" s="141">
        <v>190</v>
      </c>
      <c r="F99" s="124" t="s">
        <v>15</v>
      </c>
      <c r="G99" s="109">
        <v>0</v>
      </c>
      <c r="H99" s="125">
        <f t="shared" si="4"/>
        <v>0</v>
      </c>
    </row>
    <row r="100" spans="1:8" x14ac:dyDescent="0.2">
      <c r="A100" s="160">
        <f t="shared" si="5"/>
        <v>86</v>
      </c>
      <c r="B100" s="121" t="s">
        <v>185</v>
      </c>
      <c r="C100" s="143" t="s">
        <v>186</v>
      </c>
      <c r="D100" s="120"/>
      <c r="E100" s="141">
        <v>8</v>
      </c>
      <c r="F100" s="124" t="s">
        <v>20</v>
      </c>
      <c r="G100" s="109">
        <v>0</v>
      </c>
      <c r="H100" s="125">
        <f t="shared" si="4"/>
        <v>0</v>
      </c>
    </row>
    <row r="101" spans="1:8" x14ac:dyDescent="0.2">
      <c r="A101" s="160">
        <f t="shared" si="5"/>
        <v>87</v>
      </c>
      <c r="B101" s="121" t="s">
        <v>170</v>
      </c>
      <c r="C101" s="143" t="s">
        <v>187</v>
      </c>
      <c r="D101" s="120"/>
      <c r="E101" s="141">
        <v>18</v>
      </c>
      <c r="F101" s="124" t="s">
        <v>20</v>
      </c>
      <c r="G101" s="109">
        <v>0</v>
      </c>
      <c r="H101" s="125">
        <f t="shared" si="4"/>
        <v>0</v>
      </c>
    </row>
    <row r="102" spans="1:8" x14ac:dyDescent="0.2">
      <c r="A102" s="160">
        <f t="shared" si="5"/>
        <v>88</v>
      </c>
      <c r="B102" s="121" t="s">
        <v>188</v>
      </c>
      <c r="C102" s="143" t="s">
        <v>189</v>
      </c>
      <c r="D102" s="120"/>
      <c r="E102" s="161">
        <v>3.56</v>
      </c>
      <c r="F102" s="124" t="s">
        <v>167</v>
      </c>
      <c r="G102" s="109">
        <v>0</v>
      </c>
      <c r="H102" s="125">
        <f t="shared" si="4"/>
        <v>0</v>
      </c>
    </row>
    <row r="103" spans="1:8" x14ac:dyDescent="0.2">
      <c r="A103" s="160">
        <f t="shared" si="5"/>
        <v>89</v>
      </c>
      <c r="B103" s="121" t="s">
        <v>171</v>
      </c>
      <c r="C103" s="143" t="s">
        <v>190</v>
      </c>
      <c r="D103" s="120"/>
      <c r="E103" s="141">
        <v>1370</v>
      </c>
      <c r="F103" s="124" t="s">
        <v>15</v>
      </c>
      <c r="G103" s="109">
        <v>0</v>
      </c>
      <c r="H103" s="125">
        <f t="shared" si="4"/>
        <v>0</v>
      </c>
    </row>
    <row r="104" spans="1:8" x14ac:dyDescent="0.2">
      <c r="A104" s="304" t="s">
        <v>262</v>
      </c>
      <c r="B104" s="305"/>
      <c r="C104" s="305"/>
      <c r="D104" s="305"/>
      <c r="E104" s="305"/>
      <c r="F104" s="305"/>
      <c r="G104" s="305"/>
      <c r="H104" s="162">
        <f>SUM(H91:H103)</f>
        <v>0</v>
      </c>
    </row>
    <row r="105" spans="1:8" x14ac:dyDescent="0.2">
      <c r="A105" s="295"/>
      <c r="B105" s="296"/>
      <c r="C105" s="296"/>
      <c r="D105" s="296"/>
      <c r="E105" s="296"/>
      <c r="F105" s="296"/>
      <c r="G105" s="296"/>
      <c r="H105" s="297"/>
    </row>
    <row r="106" spans="1:8" x14ac:dyDescent="0.2">
      <c r="A106" s="306" t="s">
        <v>191</v>
      </c>
      <c r="B106" s="307"/>
      <c r="C106" s="307"/>
      <c r="D106" s="307"/>
      <c r="E106" s="307"/>
      <c r="F106" s="307"/>
      <c r="G106" s="307"/>
      <c r="H106" s="163"/>
    </row>
    <row r="107" spans="1:8" x14ac:dyDescent="0.2">
      <c r="A107" s="160">
        <f>A103+1</f>
        <v>90</v>
      </c>
      <c r="B107" s="164">
        <v>1</v>
      </c>
      <c r="C107" s="143" t="s">
        <v>192</v>
      </c>
      <c r="D107" s="143"/>
      <c r="E107" s="165">
        <v>560</v>
      </c>
      <c r="F107" s="124" t="s">
        <v>37</v>
      </c>
      <c r="G107" s="111">
        <v>0</v>
      </c>
      <c r="H107" s="125">
        <f>SUM(G107*E107)</f>
        <v>0</v>
      </c>
    </row>
    <row r="108" spans="1:8" x14ac:dyDescent="0.2">
      <c r="A108" s="160">
        <f>A107+1</f>
        <v>91</v>
      </c>
      <c r="B108" s="164">
        <v>2</v>
      </c>
      <c r="C108" s="143" t="s">
        <v>193</v>
      </c>
      <c r="D108" s="143"/>
      <c r="E108" s="165">
        <v>4</v>
      </c>
      <c r="F108" s="124" t="s">
        <v>28</v>
      </c>
      <c r="G108" s="111">
        <v>0</v>
      </c>
      <c r="H108" s="125">
        <f t="shared" ref="H108:H154" si="6">SUM(G108*E108)</f>
        <v>0</v>
      </c>
    </row>
    <row r="109" spans="1:8" x14ac:dyDescent="0.2">
      <c r="A109" s="160">
        <f t="shared" ref="A109:A154" si="7">A108+1</f>
        <v>92</v>
      </c>
      <c r="B109" s="164">
        <v>3</v>
      </c>
      <c r="C109" s="143" t="s">
        <v>194</v>
      </c>
      <c r="D109" s="143"/>
      <c r="E109" s="165">
        <v>19</v>
      </c>
      <c r="F109" s="124" t="s">
        <v>20</v>
      </c>
      <c r="G109" s="111">
        <v>0</v>
      </c>
      <c r="H109" s="125">
        <f t="shared" si="6"/>
        <v>0</v>
      </c>
    </row>
    <row r="110" spans="1:8" x14ac:dyDescent="0.2">
      <c r="A110" s="160">
        <f t="shared" si="7"/>
        <v>93</v>
      </c>
      <c r="B110" s="166">
        <v>3.01</v>
      </c>
      <c r="C110" s="143" t="s">
        <v>195</v>
      </c>
      <c r="D110" s="143"/>
      <c r="E110" s="167">
        <f>E109*2</f>
        <v>38</v>
      </c>
      <c r="F110" s="168" t="s">
        <v>20</v>
      </c>
      <c r="G110" s="111">
        <v>0</v>
      </c>
      <c r="H110" s="125">
        <f t="shared" si="6"/>
        <v>0</v>
      </c>
    </row>
    <row r="111" spans="1:8" x14ac:dyDescent="0.2">
      <c r="A111" s="160">
        <f t="shared" si="7"/>
        <v>94</v>
      </c>
      <c r="B111" s="164">
        <v>4</v>
      </c>
      <c r="C111" s="143" t="s">
        <v>196</v>
      </c>
      <c r="D111" s="143"/>
      <c r="E111" s="169">
        <v>2</v>
      </c>
      <c r="F111" s="170" t="s">
        <v>20</v>
      </c>
      <c r="G111" s="111">
        <v>0</v>
      </c>
      <c r="H111" s="125">
        <f t="shared" si="6"/>
        <v>0</v>
      </c>
    </row>
    <row r="112" spans="1:8" x14ac:dyDescent="0.2">
      <c r="A112" s="160">
        <f t="shared" si="7"/>
        <v>95</v>
      </c>
      <c r="B112" s="164">
        <v>5</v>
      </c>
      <c r="C112" s="143" t="s">
        <v>197</v>
      </c>
      <c r="D112" s="143"/>
      <c r="E112" s="171"/>
      <c r="F112" s="172"/>
      <c r="G112" s="172"/>
      <c r="H112" s="173"/>
    </row>
    <row r="113" spans="1:8" x14ac:dyDescent="0.2">
      <c r="A113" s="160">
        <f t="shared" si="7"/>
        <v>96</v>
      </c>
      <c r="B113" s="166">
        <v>5.01</v>
      </c>
      <c r="C113" s="143" t="s">
        <v>198</v>
      </c>
      <c r="D113" s="143"/>
      <c r="E113" s="167">
        <v>7</v>
      </c>
      <c r="F113" s="170" t="s">
        <v>20</v>
      </c>
      <c r="G113" s="111">
        <v>0</v>
      </c>
      <c r="H113" s="125">
        <f t="shared" si="6"/>
        <v>0</v>
      </c>
    </row>
    <row r="114" spans="1:8" x14ac:dyDescent="0.2">
      <c r="A114" s="160">
        <f t="shared" si="7"/>
        <v>97</v>
      </c>
      <c r="B114" s="164">
        <v>6</v>
      </c>
      <c r="C114" s="143" t="s">
        <v>199</v>
      </c>
      <c r="D114" s="143"/>
      <c r="E114" s="167">
        <v>6</v>
      </c>
      <c r="F114" s="170" t="s">
        <v>20</v>
      </c>
      <c r="G114" s="111">
        <v>0</v>
      </c>
      <c r="H114" s="125">
        <f t="shared" si="6"/>
        <v>0</v>
      </c>
    </row>
    <row r="115" spans="1:8" x14ac:dyDescent="0.2">
      <c r="A115" s="160">
        <f t="shared" si="7"/>
        <v>98</v>
      </c>
      <c r="B115" s="164">
        <v>7</v>
      </c>
      <c r="C115" s="143" t="s">
        <v>267</v>
      </c>
      <c r="D115" s="143"/>
      <c r="E115" s="174">
        <v>1</v>
      </c>
      <c r="F115" s="168" t="s">
        <v>20</v>
      </c>
      <c r="G115" s="111">
        <v>0</v>
      </c>
      <c r="H115" s="125">
        <f t="shared" si="6"/>
        <v>0</v>
      </c>
    </row>
    <row r="116" spans="1:8" x14ac:dyDescent="0.2">
      <c r="A116" s="160">
        <f t="shared" si="7"/>
        <v>99</v>
      </c>
      <c r="B116" s="164">
        <v>8</v>
      </c>
      <c r="C116" s="143" t="s">
        <v>200</v>
      </c>
      <c r="D116" s="143"/>
      <c r="E116" s="171"/>
      <c r="F116" s="172"/>
      <c r="G116" s="172"/>
      <c r="H116" s="173"/>
    </row>
    <row r="117" spans="1:8" x14ac:dyDescent="0.2">
      <c r="A117" s="160">
        <f t="shared" si="7"/>
        <v>100</v>
      </c>
      <c r="B117" s="166">
        <v>8.01</v>
      </c>
      <c r="C117" s="143" t="s">
        <v>201</v>
      </c>
      <c r="D117" s="143"/>
      <c r="E117" s="167">
        <v>300</v>
      </c>
      <c r="F117" s="170" t="s">
        <v>15</v>
      </c>
      <c r="G117" s="111">
        <v>0</v>
      </c>
      <c r="H117" s="125">
        <f t="shared" si="6"/>
        <v>0</v>
      </c>
    </row>
    <row r="118" spans="1:8" x14ac:dyDescent="0.2">
      <c r="A118" s="160">
        <f t="shared" si="7"/>
        <v>101</v>
      </c>
      <c r="B118" s="166">
        <v>8.02</v>
      </c>
      <c r="C118" s="143" t="s">
        <v>202</v>
      </c>
      <c r="D118" s="143"/>
      <c r="E118" s="167">
        <v>380</v>
      </c>
      <c r="F118" s="170" t="s">
        <v>15</v>
      </c>
      <c r="G118" s="111">
        <v>0</v>
      </c>
      <c r="H118" s="125">
        <f t="shared" si="6"/>
        <v>0</v>
      </c>
    </row>
    <row r="119" spans="1:8" x14ac:dyDescent="0.2">
      <c r="A119" s="160">
        <f t="shared" si="7"/>
        <v>102</v>
      </c>
      <c r="B119" s="166">
        <v>8.0299999999999994</v>
      </c>
      <c r="C119" s="143" t="s">
        <v>203</v>
      </c>
      <c r="D119" s="143"/>
      <c r="E119" s="167">
        <v>105</v>
      </c>
      <c r="F119" s="170" t="s">
        <v>15</v>
      </c>
      <c r="G119" s="111">
        <v>0</v>
      </c>
      <c r="H119" s="125">
        <f t="shared" si="6"/>
        <v>0</v>
      </c>
    </row>
    <row r="120" spans="1:8" x14ac:dyDescent="0.2">
      <c r="A120" s="160">
        <f t="shared" si="7"/>
        <v>103</v>
      </c>
      <c r="B120" s="166">
        <v>8.0399999999999991</v>
      </c>
      <c r="C120" s="143" t="s">
        <v>204</v>
      </c>
      <c r="D120" s="143"/>
      <c r="E120" s="167">
        <v>75</v>
      </c>
      <c r="F120" s="175" t="s">
        <v>15</v>
      </c>
      <c r="G120" s="111">
        <v>0</v>
      </c>
      <c r="H120" s="125">
        <f t="shared" si="6"/>
        <v>0</v>
      </c>
    </row>
    <row r="121" spans="1:8" x14ac:dyDescent="0.2">
      <c r="A121" s="160">
        <f t="shared" si="7"/>
        <v>104</v>
      </c>
      <c r="B121" s="164">
        <v>9</v>
      </c>
      <c r="C121" s="143" t="s">
        <v>205</v>
      </c>
      <c r="D121" s="143"/>
      <c r="E121" s="171"/>
      <c r="F121" s="172"/>
      <c r="G121" s="172"/>
      <c r="H121" s="173"/>
    </row>
    <row r="122" spans="1:8" x14ac:dyDescent="0.2">
      <c r="A122" s="160">
        <f t="shared" si="7"/>
        <v>105</v>
      </c>
      <c r="B122" s="166">
        <v>9.01</v>
      </c>
      <c r="C122" s="143" t="s">
        <v>206</v>
      </c>
      <c r="D122" s="143"/>
      <c r="E122" s="167">
        <v>14</v>
      </c>
      <c r="F122" s="175" t="s">
        <v>20</v>
      </c>
      <c r="G122" s="111">
        <v>0</v>
      </c>
      <c r="H122" s="125">
        <f t="shared" si="6"/>
        <v>0</v>
      </c>
    </row>
    <row r="123" spans="1:8" x14ac:dyDescent="0.2">
      <c r="A123" s="160">
        <f t="shared" si="7"/>
        <v>106</v>
      </c>
      <c r="B123" s="166">
        <v>9.02</v>
      </c>
      <c r="C123" s="143" t="s">
        <v>207</v>
      </c>
      <c r="D123" s="143"/>
      <c r="E123" s="167">
        <v>21</v>
      </c>
      <c r="F123" s="175" t="s">
        <v>20</v>
      </c>
      <c r="G123" s="111">
        <v>0</v>
      </c>
      <c r="H123" s="125">
        <f t="shared" si="6"/>
        <v>0</v>
      </c>
    </row>
    <row r="124" spans="1:8" x14ac:dyDescent="0.2">
      <c r="A124" s="160">
        <f t="shared" si="7"/>
        <v>107</v>
      </c>
      <c r="B124" s="166">
        <v>9.0299999999999994</v>
      </c>
      <c r="C124" s="143" t="s">
        <v>208</v>
      </c>
      <c r="D124" s="143"/>
      <c r="E124" s="167">
        <v>6</v>
      </c>
      <c r="F124" s="175" t="s">
        <v>20</v>
      </c>
      <c r="G124" s="111">
        <v>0</v>
      </c>
      <c r="H124" s="125">
        <f t="shared" si="6"/>
        <v>0</v>
      </c>
    </row>
    <row r="125" spans="1:8" x14ac:dyDescent="0.2">
      <c r="A125" s="160">
        <f t="shared" si="7"/>
        <v>108</v>
      </c>
      <c r="B125" s="166">
        <v>9.0399999999999991</v>
      </c>
      <c r="C125" s="143" t="s">
        <v>209</v>
      </c>
      <c r="D125" s="143"/>
      <c r="E125" s="167">
        <v>4</v>
      </c>
      <c r="F125" s="175" t="s">
        <v>20</v>
      </c>
      <c r="G125" s="111">
        <v>0</v>
      </c>
      <c r="H125" s="125">
        <f t="shared" si="6"/>
        <v>0</v>
      </c>
    </row>
    <row r="126" spans="1:8" x14ac:dyDescent="0.2">
      <c r="A126" s="160">
        <f t="shared" si="7"/>
        <v>109</v>
      </c>
      <c r="B126" s="166">
        <v>9.0500000000000007</v>
      </c>
      <c r="C126" s="143" t="s">
        <v>210</v>
      </c>
      <c r="D126" s="143"/>
      <c r="E126" s="167">
        <v>3</v>
      </c>
      <c r="F126" s="175" t="s">
        <v>20</v>
      </c>
      <c r="G126" s="111">
        <v>0</v>
      </c>
      <c r="H126" s="125">
        <f t="shared" si="6"/>
        <v>0</v>
      </c>
    </row>
    <row r="127" spans="1:8" x14ac:dyDescent="0.2">
      <c r="A127" s="160">
        <f t="shared" si="7"/>
        <v>110</v>
      </c>
      <c r="B127" s="166">
        <v>9.06</v>
      </c>
      <c r="C127" s="143" t="s">
        <v>293</v>
      </c>
      <c r="D127" s="143"/>
      <c r="E127" s="240">
        <v>3</v>
      </c>
      <c r="F127" s="175" t="s">
        <v>20</v>
      </c>
      <c r="G127" s="111">
        <v>0</v>
      </c>
      <c r="H127" s="125">
        <f t="shared" si="6"/>
        <v>0</v>
      </c>
    </row>
    <row r="128" spans="1:8" x14ac:dyDescent="0.2">
      <c r="A128" s="160">
        <f t="shared" si="7"/>
        <v>111</v>
      </c>
      <c r="B128" s="166">
        <v>9.07</v>
      </c>
      <c r="C128" s="143" t="s">
        <v>211</v>
      </c>
      <c r="D128" s="143"/>
      <c r="E128" s="167">
        <v>1</v>
      </c>
      <c r="F128" s="175" t="s">
        <v>20</v>
      </c>
      <c r="G128" s="111">
        <v>0</v>
      </c>
      <c r="H128" s="125">
        <f t="shared" si="6"/>
        <v>0</v>
      </c>
    </row>
    <row r="129" spans="1:8" x14ac:dyDescent="0.2">
      <c r="A129" s="160">
        <f t="shared" si="7"/>
        <v>112</v>
      </c>
      <c r="B129" s="166">
        <v>9.08</v>
      </c>
      <c r="C129" s="143" t="s">
        <v>212</v>
      </c>
      <c r="D129" s="143"/>
      <c r="E129" s="167">
        <v>2</v>
      </c>
      <c r="F129" s="175" t="s">
        <v>20</v>
      </c>
      <c r="G129" s="111">
        <v>0</v>
      </c>
      <c r="H129" s="125">
        <f t="shared" si="6"/>
        <v>0</v>
      </c>
    </row>
    <row r="130" spans="1:8" x14ac:dyDescent="0.2">
      <c r="A130" s="160">
        <f t="shared" si="7"/>
        <v>113</v>
      </c>
      <c r="B130" s="166">
        <v>9.09</v>
      </c>
      <c r="C130" s="143" t="s">
        <v>213</v>
      </c>
      <c r="D130" s="143"/>
      <c r="E130" s="167">
        <v>1</v>
      </c>
      <c r="F130" s="175" t="s">
        <v>20</v>
      </c>
      <c r="G130" s="111">
        <v>0</v>
      </c>
      <c r="H130" s="125">
        <f t="shared" si="6"/>
        <v>0</v>
      </c>
    </row>
    <row r="131" spans="1:8" x14ac:dyDescent="0.2">
      <c r="A131" s="160">
        <f t="shared" si="7"/>
        <v>114</v>
      </c>
      <c r="B131" s="176">
        <v>9.1</v>
      </c>
      <c r="C131" s="143" t="s">
        <v>214</v>
      </c>
      <c r="D131" s="143"/>
      <c r="E131" s="167">
        <v>1</v>
      </c>
      <c r="F131" s="175" t="s">
        <v>20</v>
      </c>
      <c r="G131" s="111">
        <v>0</v>
      </c>
      <c r="H131" s="125">
        <f t="shared" si="6"/>
        <v>0</v>
      </c>
    </row>
    <row r="132" spans="1:8" x14ac:dyDescent="0.2">
      <c r="A132" s="160">
        <f t="shared" si="7"/>
        <v>115</v>
      </c>
      <c r="B132" s="166">
        <v>9.11</v>
      </c>
      <c r="C132" s="143" t="s">
        <v>215</v>
      </c>
      <c r="D132" s="143"/>
      <c r="E132" s="167">
        <v>12</v>
      </c>
      <c r="F132" s="175" t="s">
        <v>20</v>
      </c>
      <c r="G132" s="111">
        <v>0</v>
      </c>
      <c r="H132" s="125">
        <f t="shared" si="6"/>
        <v>0</v>
      </c>
    </row>
    <row r="133" spans="1:8" x14ac:dyDescent="0.2">
      <c r="A133" s="160">
        <f t="shared" si="7"/>
        <v>116</v>
      </c>
      <c r="B133" s="166">
        <v>9.1199999999999992</v>
      </c>
      <c r="C133" s="228" t="s">
        <v>283</v>
      </c>
      <c r="D133" s="143"/>
      <c r="E133" s="240">
        <v>3</v>
      </c>
      <c r="F133" s="175" t="s">
        <v>20</v>
      </c>
      <c r="G133" s="111">
        <v>0</v>
      </c>
      <c r="H133" s="125">
        <f t="shared" si="6"/>
        <v>0</v>
      </c>
    </row>
    <row r="134" spans="1:8" x14ac:dyDescent="0.2">
      <c r="A134" s="160">
        <f t="shared" si="7"/>
        <v>117</v>
      </c>
      <c r="B134" s="164">
        <v>10</v>
      </c>
      <c r="C134" s="228" t="s">
        <v>216</v>
      </c>
      <c r="D134" s="143"/>
      <c r="E134" s="177">
        <v>7</v>
      </c>
      <c r="F134" s="178" t="s">
        <v>20</v>
      </c>
      <c r="G134" s="111">
        <v>0</v>
      </c>
      <c r="H134" s="125">
        <f t="shared" si="6"/>
        <v>0</v>
      </c>
    </row>
    <row r="135" spans="1:8" x14ac:dyDescent="0.2">
      <c r="A135" s="160">
        <f t="shared" si="7"/>
        <v>118</v>
      </c>
      <c r="B135" s="164">
        <v>11</v>
      </c>
      <c r="C135" s="143" t="s">
        <v>217</v>
      </c>
      <c r="D135" s="143"/>
      <c r="E135" s="171"/>
      <c r="F135" s="172"/>
      <c r="G135" s="172"/>
      <c r="H135" s="173"/>
    </row>
    <row r="136" spans="1:8" x14ac:dyDescent="0.2">
      <c r="A136" s="160">
        <v>119</v>
      </c>
      <c r="B136" s="166">
        <v>11.02</v>
      </c>
      <c r="C136" s="143" t="s">
        <v>218</v>
      </c>
      <c r="D136" s="143"/>
      <c r="E136" s="179">
        <v>11</v>
      </c>
      <c r="F136" s="175" t="s">
        <v>20</v>
      </c>
      <c r="G136" s="111">
        <v>0</v>
      </c>
      <c r="H136" s="125">
        <f t="shared" si="6"/>
        <v>0</v>
      </c>
    </row>
    <row r="137" spans="1:8" x14ac:dyDescent="0.2">
      <c r="A137" s="160">
        <v>120</v>
      </c>
      <c r="B137" s="166">
        <v>11.04</v>
      </c>
      <c r="C137" s="143" t="s">
        <v>219</v>
      </c>
      <c r="D137" s="143"/>
      <c r="E137" s="179">
        <v>7</v>
      </c>
      <c r="F137" s="175" t="s">
        <v>20</v>
      </c>
      <c r="G137" s="111">
        <v>0</v>
      </c>
      <c r="H137" s="125">
        <f t="shared" si="6"/>
        <v>0</v>
      </c>
    </row>
    <row r="138" spans="1:8" x14ac:dyDescent="0.2">
      <c r="A138" s="160">
        <f t="shared" si="7"/>
        <v>121</v>
      </c>
      <c r="B138" s="164">
        <v>12</v>
      </c>
      <c r="C138" s="143" t="s">
        <v>220</v>
      </c>
      <c r="D138" s="143"/>
      <c r="E138" s="179">
        <v>25</v>
      </c>
      <c r="F138" s="175" t="s">
        <v>20</v>
      </c>
      <c r="G138" s="111">
        <v>0</v>
      </c>
      <c r="H138" s="125">
        <f t="shared" si="6"/>
        <v>0</v>
      </c>
    </row>
    <row r="139" spans="1:8" x14ac:dyDescent="0.2">
      <c r="A139" s="160">
        <f t="shared" si="7"/>
        <v>122</v>
      </c>
      <c r="B139" s="164">
        <v>13</v>
      </c>
      <c r="C139" s="143" t="s">
        <v>221</v>
      </c>
      <c r="D139" s="143"/>
      <c r="E139" s="171"/>
      <c r="F139" s="172"/>
      <c r="G139" s="172"/>
      <c r="H139" s="173"/>
    </row>
    <row r="140" spans="1:8" x14ac:dyDescent="0.2">
      <c r="A140" s="160">
        <f t="shared" si="7"/>
        <v>123</v>
      </c>
      <c r="B140" s="166">
        <v>13.01</v>
      </c>
      <c r="C140" s="143" t="s">
        <v>222</v>
      </c>
      <c r="D140" s="143"/>
      <c r="E140" s="165">
        <v>16</v>
      </c>
      <c r="F140" s="175" t="s">
        <v>20</v>
      </c>
      <c r="G140" s="111">
        <v>0</v>
      </c>
      <c r="H140" s="125">
        <f t="shared" si="6"/>
        <v>0</v>
      </c>
    </row>
    <row r="141" spans="1:8" x14ac:dyDescent="0.2">
      <c r="A141" s="160">
        <f t="shared" si="7"/>
        <v>124</v>
      </c>
      <c r="B141" s="166">
        <v>13.02</v>
      </c>
      <c r="C141" s="143" t="s">
        <v>223</v>
      </c>
      <c r="D141" s="143"/>
      <c r="E141" s="165">
        <v>20</v>
      </c>
      <c r="F141" s="175" t="s">
        <v>20</v>
      </c>
      <c r="G141" s="111">
        <v>0</v>
      </c>
      <c r="H141" s="125">
        <f t="shared" si="6"/>
        <v>0</v>
      </c>
    </row>
    <row r="142" spans="1:8" x14ac:dyDescent="0.2">
      <c r="A142" s="160">
        <f t="shared" si="7"/>
        <v>125</v>
      </c>
      <c r="B142" s="166">
        <v>13.03</v>
      </c>
      <c r="C142" s="143" t="s">
        <v>224</v>
      </c>
      <c r="D142" s="143"/>
      <c r="E142" s="165">
        <v>5</v>
      </c>
      <c r="F142" s="175" t="s">
        <v>20</v>
      </c>
      <c r="G142" s="111">
        <v>0</v>
      </c>
      <c r="H142" s="125">
        <f t="shared" si="6"/>
        <v>0</v>
      </c>
    </row>
    <row r="143" spans="1:8" x14ac:dyDescent="0.2">
      <c r="A143" s="160">
        <f t="shared" si="7"/>
        <v>126</v>
      </c>
      <c r="B143" s="166">
        <v>13.04</v>
      </c>
      <c r="C143" s="143" t="s">
        <v>225</v>
      </c>
      <c r="D143" s="143"/>
      <c r="E143" s="165">
        <v>4</v>
      </c>
      <c r="F143" s="175" t="s">
        <v>20</v>
      </c>
      <c r="G143" s="111">
        <v>0</v>
      </c>
      <c r="H143" s="125">
        <f t="shared" si="6"/>
        <v>0</v>
      </c>
    </row>
    <row r="144" spans="1:8" x14ac:dyDescent="0.2">
      <c r="A144" s="160">
        <f t="shared" si="7"/>
        <v>127</v>
      </c>
      <c r="B144" s="164">
        <v>14</v>
      </c>
      <c r="C144" s="143" t="s">
        <v>226</v>
      </c>
      <c r="D144" s="143"/>
      <c r="E144" s="165">
        <v>10</v>
      </c>
      <c r="F144" s="175" t="s">
        <v>20</v>
      </c>
      <c r="G144" s="111">
        <v>0</v>
      </c>
      <c r="H144" s="125">
        <f t="shared" si="6"/>
        <v>0</v>
      </c>
    </row>
    <row r="145" spans="1:8" x14ac:dyDescent="0.2">
      <c r="A145" s="160">
        <f t="shared" si="7"/>
        <v>128</v>
      </c>
      <c r="B145" s="164">
        <v>15</v>
      </c>
      <c r="C145" s="143" t="s">
        <v>227</v>
      </c>
      <c r="D145" s="143"/>
      <c r="E145" s="171"/>
      <c r="F145" s="172"/>
      <c r="G145" s="172"/>
      <c r="H145" s="173"/>
    </row>
    <row r="146" spans="1:8" x14ac:dyDescent="0.2">
      <c r="A146" s="160">
        <f t="shared" si="7"/>
        <v>129</v>
      </c>
      <c r="B146" s="166">
        <v>15.01</v>
      </c>
      <c r="C146" s="143" t="s">
        <v>228</v>
      </c>
      <c r="D146" s="143"/>
      <c r="E146" s="165">
        <v>6</v>
      </c>
      <c r="F146" s="175" t="s">
        <v>20</v>
      </c>
      <c r="G146" s="111">
        <v>0</v>
      </c>
      <c r="H146" s="125">
        <f t="shared" si="6"/>
        <v>0</v>
      </c>
    </row>
    <row r="147" spans="1:8" x14ac:dyDescent="0.2">
      <c r="A147" s="160">
        <f t="shared" si="7"/>
        <v>130</v>
      </c>
      <c r="B147" s="166">
        <v>15.02</v>
      </c>
      <c r="C147" s="143" t="s">
        <v>229</v>
      </c>
      <c r="D147" s="143"/>
      <c r="E147" s="241">
        <v>3</v>
      </c>
      <c r="F147" s="175" t="s">
        <v>20</v>
      </c>
      <c r="G147" s="111">
        <v>0</v>
      </c>
      <c r="H147" s="125">
        <f t="shared" si="6"/>
        <v>0</v>
      </c>
    </row>
    <row r="148" spans="1:8" x14ac:dyDescent="0.2">
      <c r="A148" s="160">
        <f t="shared" si="7"/>
        <v>131</v>
      </c>
      <c r="B148" s="166">
        <v>15.03</v>
      </c>
      <c r="C148" s="143" t="s">
        <v>230</v>
      </c>
      <c r="D148" s="143"/>
      <c r="E148" s="165">
        <v>2</v>
      </c>
      <c r="F148" s="175" t="s">
        <v>20</v>
      </c>
      <c r="G148" s="111">
        <v>0</v>
      </c>
      <c r="H148" s="125">
        <f t="shared" si="6"/>
        <v>0</v>
      </c>
    </row>
    <row r="149" spans="1:8" x14ac:dyDescent="0.2">
      <c r="A149" s="160">
        <f t="shared" si="7"/>
        <v>132</v>
      </c>
      <c r="B149" s="166">
        <v>15.04</v>
      </c>
      <c r="C149" s="143" t="s">
        <v>231</v>
      </c>
      <c r="D149" s="143"/>
      <c r="E149" s="165">
        <v>1</v>
      </c>
      <c r="F149" s="175" t="s">
        <v>20</v>
      </c>
      <c r="G149" s="111">
        <v>0</v>
      </c>
      <c r="H149" s="125">
        <f t="shared" si="6"/>
        <v>0</v>
      </c>
    </row>
    <row r="150" spans="1:8" x14ac:dyDescent="0.2">
      <c r="A150" s="160">
        <f t="shared" si="7"/>
        <v>133</v>
      </c>
      <c r="B150" s="164">
        <v>16</v>
      </c>
      <c r="C150" s="143" t="s">
        <v>294</v>
      </c>
      <c r="D150" s="143"/>
      <c r="E150" s="171"/>
      <c r="F150" s="172"/>
      <c r="G150" s="172"/>
      <c r="H150" s="173"/>
    </row>
    <row r="151" spans="1:8" x14ac:dyDescent="0.2">
      <c r="A151" s="160">
        <f t="shared" si="7"/>
        <v>134</v>
      </c>
      <c r="B151" s="166">
        <v>16.010000000000002</v>
      </c>
      <c r="C151" s="242" t="s">
        <v>295</v>
      </c>
      <c r="D151" s="143"/>
      <c r="E151" s="165">
        <v>6</v>
      </c>
      <c r="F151" s="175" t="s">
        <v>20</v>
      </c>
      <c r="G151" s="111">
        <v>0</v>
      </c>
      <c r="H151" s="125">
        <f t="shared" si="6"/>
        <v>0</v>
      </c>
    </row>
    <row r="152" spans="1:8" x14ac:dyDescent="0.2">
      <c r="A152" s="160">
        <f t="shared" si="7"/>
        <v>135</v>
      </c>
      <c r="B152" s="166">
        <v>16.02</v>
      </c>
      <c r="C152" s="242" t="s">
        <v>296</v>
      </c>
      <c r="D152" s="143"/>
      <c r="E152" s="165">
        <v>6</v>
      </c>
      <c r="F152" s="175" t="s">
        <v>20</v>
      </c>
      <c r="G152" s="111">
        <v>0</v>
      </c>
      <c r="H152" s="125">
        <f t="shared" si="6"/>
        <v>0</v>
      </c>
    </row>
    <row r="153" spans="1:8" x14ac:dyDescent="0.2">
      <c r="A153" s="160">
        <f t="shared" si="7"/>
        <v>136</v>
      </c>
      <c r="B153" s="166">
        <v>16.03</v>
      </c>
      <c r="C153" s="180" t="s">
        <v>297</v>
      </c>
      <c r="D153" s="143"/>
      <c r="E153" s="165">
        <v>2</v>
      </c>
      <c r="F153" s="175" t="s">
        <v>20</v>
      </c>
      <c r="G153" s="111">
        <v>0</v>
      </c>
      <c r="H153" s="125">
        <f t="shared" si="6"/>
        <v>0</v>
      </c>
    </row>
    <row r="154" spans="1:8" x14ac:dyDescent="0.2">
      <c r="A154" s="160">
        <f t="shared" si="7"/>
        <v>137</v>
      </c>
      <c r="B154" s="166">
        <v>16.04</v>
      </c>
      <c r="C154" s="180" t="s">
        <v>298</v>
      </c>
      <c r="D154" s="143"/>
      <c r="E154" s="165">
        <v>1</v>
      </c>
      <c r="F154" s="175" t="s">
        <v>20</v>
      </c>
      <c r="G154" s="111">
        <v>0</v>
      </c>
      <c r="H154" s="125">
        <f t="shared" si="6"/>
        <v>0</v>
      </c>
    </row>
    <row r="155" spans="1:8" s="63" customFormat="1" x14ac:dyDescent="0.2">
      <c r="A155" s="37">
        <f>SUM(A154+1)</f>
        <v>138</v>
      </c>
      <c r="B155" s="231">
        <v>16.05</v>
      </c>
      <c r="C155" s="232" t="s">
        <v>289</v>
      </c>
      <c r="D155" s="3"/>
      <c r="E155" s="230">
        <v>6</v>
      </c>
      <c r="F155" s="233" t="s">
        <v>20</v>
      </c>
      <c r="G155" s="111">
        <v>0</v>
      </c>
      <c r="H155" s="125">
        <f t="shared" ref="H155" si="8">SUM(G155*E155)</f>
        <v>0</v>
      </c>
    </row>
    <row r="156" spans="1:8" ht="12.75" thickBot="1" x14ac:dyDescent="0.25">
      <c r="A156" s="306" t="s">
        <v>252</v>
      </c>
      <c r="B156" s="307"/>
      <c r="C156" s="307"/>
      <c r="D156" s="307"/>
      <c r="E156" s="307"/>
      <c r="F156" s="307"/>
      <c r="G156" s="307"/>
      <c r="H156" s="181">
        <f>SUM(H107:H154)</f>
        <v>0</v>
      </c>
    </row>
    <row r="157" spans="1:8" x14ac:dyDescent="0.2">
      <c r="A157" s="120">
        <v>139</v>
      </c>
      <c r="B157" s="164">
        <v>17</v>
      </c>
      <c r="C157" s="143" t="s">
        <v>257</v>
      </c>
      <c r="D157" s="143"/>
      <c r="E157" s="182">
        <v>1</v>
      </c>
      <c r="F157" s="124" t="s">
        <v>10</v>
      </c>
      <c r="G157" s="111">
        <v>0</v>
      </c>
      <c r="H157" s="125">
        <f>G157</f>
        <v>0</v>
      </c>
    </row>
    <row r="158" spans="1:8" x14ac:dyDescent="0.2">
      <c r="A158" s="120">
        <f>A157+1</f>
        <v>140</v>
      </c>
      <c r="B158" s="183">
        <v>18</v>
      </c>
      <c r="C158" s="143" t="s">
        <v>256</v>
      </c>
      <c r="D158" s="143"/>
      <c r="E158" s="184">
        <v>1</v>
      </c>
      <c r="F158" s="124" t="s">
        <v>10</v>
      </c>
      <c r="G158" s="111">
        <v>0</v>
      </c>
      <c r="H158" s="125">
        <f>G158</f>
        <v>0</v>
      </c>
    </row>
    <row r="159" spans="1:8" x14ac:dyDescent="0.2">
      <c r="A159" s="120">
        <f>A158+1</f>
        <v>141</v>
      </c>
      <c r="B159" s="183">
        <v>19</v>
      </c>
      <c r="C159" s="143" t="s">
        <v>258</v>
      </c>
      <c r="D159" s="143"/>
      <c r="E159" s="185">
        <v>0.1</v>
      </c>
      <c r="F159" s="124" t="s">
        <v>250</v>
      </c>
      <c r="G159" s="186">
        <f>SUM(H156:H158)</f>
        <v>0</v>
      </c>
      <c r="H159" s="125">
        <f>SUM(G159*E159)</f>
        <v>0</v>
      </c>
    </row>
    <row r="160" spans="1:8" x14ac:dyDescent="0.2">
      <c r="A160" s="276" t="s">
        <v>272</v>
      </c>
      <c r="B160" s="277"/>
      <c r="C160" s="277"/>
      <c r="D160" s="277"/>
      <c r="E160" s="277"/>
      <c r="F160" s="277"/>
      <c r="G160" s="278"/>
      <c r="H160" s="187">
        <f>SUM(H156:H159)</f>
        <v>0</v>
      </c>
    </row>
    <row r="161" spans="1:8" x14ac:dyDescent="0.2">
      <c r="A161" s="295"/>
      <c r="B161" s="296"/>
      <c r="C161" s="296"/>
      <c r="D161" s="296"/>
      <c r="E161" s="296"/>
      <c r="F161" s="296"/>
      <c r="G161" s="296"/>
      <c r="H161" s="297"/>
    </row>
    <row r="162" spans="1:8" x14ac:dyDescent="0.2">
      <c r="A162" s="311" t="s">
        <v>232</v>
      </c>
      <c r="B162" s="312"/>
      <c r="C162" s="312"/>
      <c r="D162" s="312"/>
      <c r="E162" s="312"/>
      <c r="F162" s="312"/>
      <c r="G162" s="312"/>
      <c r="H162" s="313"/>
    </row>
    <row r="163" spans="1:8" x14ac:dyDescent="0.2">
      <c r="A163" s="120">
        <f>A159+1</f>
        <v>142</v>
      </c>
      <c r="B163" s="188">
        <v>20</v>
      </c>
      <c r="C163" s="189" t="s">
        <v>197</v>
      </c>
      <c r="D163" s="143"/>
      <c r="E163" s="190"/>
      <c r="F163" s="172"/>
      <c r="G163" s="173"/>
      <c r="H163" s="191"/>
    </row>
    <row r="164" spans="1:8" x14ac:dyDescent="0.2">
      <c r="A164" s="120">
        <f>A163+1</f>
        <v>143</v>
      </c>
      <c r="B164" s="192">
        <f>B163+0.01</f>
        <v>20.010000000000002</v>
      </c>
      <c r="C164" s="189" t="s">
        <v>233</v>
      </c>
      <c r="D164" s="143"/>
      <c r="E164" s="184">
        <v>6</v>
      </c>
      <c r="F164" s="170" t="s">
        <v>20</v>
      </c>
      <c r="G164" s="113">
        <v>0</v>
      </c>
      <c r="H164" s="125">
        <f>SUM(G164*E164)</f>
        <v>0</v>
      </c>
    </row>
    <row r="165" spans="1:8" x14ac:dyDescent="0.2">
      <c r="A165" s="120">
        <f t="shared" ref="A165:A185" si="9">A164+1</f>
        <v>144</v>
      </c>
      <c r="B165" s="192">
        <f>B164+0.01</f>
        <v>20.020000000000003</v>
      </c>
      <c r="C165" s="180" t="s">
        <v>234</v>
      </c>
      <c r="D165" s="143"/>
      <c r="E165" s="184">
        <v>7</v>
      </c>
      <c r="F165" s="175" t="s">
        <v>20</v>
      </c>
      <c r="G165" s="113">
        <v>0</v>
      </c>
      <c r="H165" s="125">
        <f t="shared" ref="H165:H185" si="10">SUM(G165*E165)</f>
        <v>0</v>
      </c>
    </row>
    <row r="166" spans="1:8" x14ac:dyDescent="0.2">
      <c r="A166" s="120">
        <f t="shared" si="9"/>
        <v>145</v>
      </c>
      <c r="B166" s="193">
        <f>B163+1</f>
        <v>21</v>
      </c>
      <c r="C166" s="180" t="s">
        <v>235</v>
      </c>
      <c r="D166" s="143"/>
      <c r="E166" s="194"/>
      <c r="F166" s="172"/>
      <c r="G166" s="195"/>
      <c r="H166" s="195"/>
    </row>
    <row r="167" spans="1:8" x14ac:dyDescent="0.2">
      <c r="A167" s="120">
        <f t="shared" si="9"/>
        <v>146</v>
      </c>
      <c r="B167" s="192">
        <f>B166+0.01</f>
        <v>21.01</v>
      </c>
      <c r="C167" s="180" t="s">
        <v>236</v>
      </c>
      <c r="D167" s="143"/>
      <c r="E167" s="196">
        <v>70</v>
      </c>
      <c r="F167" s="175" t="s">
        <v>15</v>
      </c>
      <c r="G167" s="113">
        <v>0</v>
      </c>
      <c r="H167" s="125">
        <f t="shared" si="10"/>
        <v>0</v>
      </c>
    </row>
    <row r="168" spans="1:8" x14ac:dyDescent="0.2">
      <c r="A168" s="120">
        <f t="shared" si="9"/>
        <v>147</v>
      </c>
      <c r="B168" s="192">
        <f t="shared" ref="B168:B169" si="11">B167+0.01</f>
        <v>21.020000000000003</v>
      </c>
      <c r="C168" s="180" t="s">
        <v>237</v>
      </c>
      <c r="D168" s="143"/>
      <c r="E168" s="196">
        <v>88</v>
      </c>
      <c r="F168" s="175" t="s">
        <v>15</v>
      </c>
      <c r="G168" s="113">
        <v>0</v>
      </c>
      <c r="H168" s="125">
        <f t="shared" si="10"/>
        <v>0</v>
      </c>
    </row>
    <row r="169" spans="1:8" x14ac:dyDescent="0.2">
      <c r="A169" s="120">
        <f t="shared" si="9"/>
        <v>148</v>
      </c>
      <c r="B169" s="192">
        <f t="shared" si="11"/>
        <v>21.030000000000005</v>
      </c>
      <c r="C169" s="180" t="s">
        <v>238</v>
      </c>
      <c r="D169" s="143"/>
      <c r="E169" s="196">
        <v>40</v>
      </c>
      <c r="F169" s="175" t="s">
        <v>15</v>
      </c>
      <c r="G169" s="113">
        <v>0</v>
      </c>
      <c r="H169" s="125">
        <f t="shared" si="10"/>
        <v>0</v>
      </c>
    </row>
    <row r="170" spans="1:8" x14ac:dyDescent="0.2">
      <c r="A170" s="120">
        <f t="shared" si="9"/>
        <v>149</v>
      </c>
      <c r="B170" s="193">
        <f>B166+1</f>
        <v>22</v>
      </c>
      <c r="C170" s="180" t="s">
        <v>239</v>
      </c>
      <c r="D170" s="143"/>
      <c r="E170" s="194"/>
      <c r="F170" s="172"/>
      <c r="G170" s="195"/>
      <c r="H170" s="195"/>
    </row>
    <row r="171" spans="1:8" x14ac:dyDescent="0.2">
      <c r="A171" s="120">
        <f t="shared" si="9"/>
        <v>150</v>
      </c>
      <c r="B171" s="192">
        <f>B170+0.01</f>
        <v>22.01</v>
      </c>
      <c r="C171" s="180" t="s">
        <v>240</v>
      </c>
      <c r="D171" s="143"/>
      <c r="E171" s="196">
        <v>4</v>
      </c>
      <c r="F171" s="175" t="s">
        <v>15</v>
      </c>
      <c r="G171" s="113">
        <v>0</v>
      </c>
      <c r="H171" s="125">
        <f t="shared" si="10"/>
        <v>0</v>
      </c>
    </row>
    <row r="172" spans="1:8" x14ac:dyDescent="0.2">
      <c r="A172" s="120">
        <f t="shared" si="9"/>
        <v>151</v>
      </c>
      <c r="B172" s="192">
        <f t="shared" ref="B172:B174" si="12">B171+0.01</f>
        <v>22.020000000000003</v>
      </c>
      <c r="C172" s="180" t="s">
        <v>206</v>
      </c>
      <c r="D172" s="143"/>
      <c r="E172" s="196">
        <v>8</v>
      </c>
      <c r="F172" s="175" t="s">
        <v>15</v>
      </c>
      <c r="G172" s="113">
        <v>0</v>
      </c>
      <c r="H172" s="125">
        <f t="shared" si="10"/>
        <v>0</v>
      </c>
    </row>
    <row r="173" spans="1:8" x14ac:dyDescent="0.2">
      <c r="A173" s="120">
        <f t="shared" si="9"/>
        <v>152</v>
      </c>
      <c r="B173" s="192">
        <f t="shared" si="12"/>
        <v>22.030000000000005</v>
      </c>
      <c r="C173" s="180" t="s">
        <v>241</v>
      </c>
      <c r="D173" s="143"/>
      <c r="E173" s="196">
        <v>8</v>
      </c>
      <c r="F173" s="175" t="s">
        <v>20</v>
      </c>
      <c r="G173" s="113">
        <v>0</v>
      </c>
      <c r="H173" s="125">
        <f t="shared" si="10"/>
        <v>0</v>
      </c>
    </row>
    <row r="174" spans="1:8" x14ac:dyDescent="0.2">
      <c r="A174" s="120">
        <f t="shared" si="9"/>
        <v>153</v>
      </c>
      <c r="B174" s="192">
        <f t="shared" si="12"/>
        <v>22.040000000000006</v>
      </c>
      <c r="C174" s="180" t="s">
        <v>242</v>
      </c>
      <c r="D174" s="143"/>
      <c r="E174" s="196">
        <v>1</v>
      </c>
      <c r="F174" s="175" t="s">
        <v>20</v>
      </c>
      <c r="G174" s="113">
        <v>0</v>
      </c>
      <c r="H174" s="125">
        <f t="shared" si="10"/>
        <v>0</v>
      </c>
    </row>
    <row r="175" spans="1:8" x14ac:dyDescent="0.2">
      <c r="A175" s="120">
        <f t="shared" si="9"/>
        <v>154</v>
      </c>
      <c r="B175" s="192">
        <f>B174+0.01</f>
        <v>22.050000000000008</v>
      </c>
      <c r="C175" s="180" t="s">
        <v>243</v>
      </c>
      <c r="D175" s="143"/>
      <c r="E175" s="196">
        <v>2</v>
      </c>
      <c r="F175" s="175" t="s">
        <v>20</v>
      </c>
      <c r="G175" s="113">
        <v>0</v>
      </c>
      <c r="H175" s="125">
        <f t="shared" si="10"/>
        <v>0</v>
      </c>
    </row>
    <row r="176" spans="1:8" x14ac:dyDescent="0.2">
      <c r="A176" s="120">
        <f t="shared" si="9"/>
        <v>155</v>
      </c>
      <c r="B176" s="193">
        <f>B170+1</f>
        <v>23</v>
      </c>
      <c r="C176" s="180" t="s">
        <v>221</v>
      </c>
      <c r="D176" s="143"/>
      <c r="E176" s="194"/>
      <c r="F176" s="172"/>
      <c r="G176" s="195"/>
      <c r="H176" s="195"/>
    </row>
    <row r="177" spans="1:8" x14ac:dyDescent="0.2">
      <c r="A177" s="120">
        <f t="shared" si="9"/>
        <v>156</v>
      </c>
      <c r="B177" s="192">
        <f>B176+0.01</f>
        <v>23.01</v>
      </c>
      <c r="C177" s="242" t="s">
        <v>247</v>
      </c>
      <c r="D177" s="143"/>
      <c r="E177" s="243">
        <v>4</v>
      </c>
      <c r="F177" s="244" t="s">
        <v>20</v>
      </c>
      <c r="G177" s="113">
        <v>0</v>
      </c>
      <c r="H177" s="125">
        <f t="shared" ref="H177" si="13">SUM(G177*E177)</f>
        <v>0</v>
      </c>
    </row>
    <row r="178" spans="1:8" x14ac:dyDescent="0.2">
      <c r="A178" s="120">
        <f t="shared" si="9"/>
        <v>157</v>
      </c>
      <c r="B178" s="192">
        <f t="shared" ref="B178:B179" si="14">B177+0.01</f>
        <v>23.020000000000003</v>
      </c>
      <c r="C178" s="180" t="s">
        <v>222</v>
      </c>
      <c r="D178" s="143"/>
      <c r="E178" s="196">
        <v>5</v>
      </c>
      <c r="F178" s="175" t="s">
        <v>20</v>
      </c>
      <c r="G178" s="113">
        <v>0</v>
      </c>
      <c r="H178" s="125">
        <f t="shared" si="10"/>
        <v>0</v>
      </c>
    </row>
    <row r="179" spans="1:8" x14ac:dyDescent="0.2">
      <c r="A179" s="120">
        <f t="shared" si="9"/>
        <v>158</v>
      </c>
      <c r="B179" s="192">
        <f t="shared" si="14"/>
        <v>23.030000000000005</v>
      </c>
      <c r="C179" s="180" t="s">
        <v>244</v>
      </c>
      <c r="D179" s="143"/>
      <c r="E179" s="196">
        <v>3</v>
      </c>
      <c r="F179" s="175" t="s">
        <v>20</v>
      </c>
      <c r="G179" s="113">
        <v>0</v>
      </c>
      <c r="H179" s="125">
        <f t="shared" si="10"/>
        <v>0</v>
      </c>
    </row>
    <row r="180" spans="1:8" x14ac:dyDescent="0.2">
      <c r="A180" s="120">
        <f t="shared" si="9"/>
        <v>159</v>
      </c>
      <c r="B180" s="188">
        <f>B176+1</f>
        <v>24</v>
      </c>
      <c r="C180" s="180" t="s">
        <v>245</v>
      </c>
      <c r="D180" s="143"/>
      <c r="E180" s="194"/>
      <c r="F180" s="172"/>
      <c r="G180" s="195"/>
      <c r="H180" s="195"/>
    </row>
    <row r="181" spans="1:8" x14ac:dyDescent="0.2">
      <c r="A181" s="120">
        <f t="shared" si="9"/>
        <v>160</v>
      </c>
      <c r="B181" s="197">
        <f>B180+0.01</f>
        <v>24.01</v>
      </c>
      <c r="C181" s="180" t="s">
        <v>246</v>
      </c>
      <c r="D181" s="143"/>
      <c r="E181" s="196">
        <v>1</v>
      </c>
      <c r="F181" s="175" t="s">
        <v>20</v>
      </c>
      <c r="G181" s="113">
        <v>0</v>
      </c>
      <c r="H181" s="125">
        <f t="shared" si="10"/>
        <v>0</v>
      </c>
    </row>
    <row r="182" spans="1:8" x14ac:dyDescent="0.2">
      <c r="A182" s="120">
        <v>161</v>
      </c>
      <c r="B182" s="188">
        <f>B180+1</f>
        <v>25</v>
      </c>
      <c r="C182" s="242" t="s">
        <v>284</v>
      </c>
      <c r="D182" s="143"/>
      <c r="E182" s="194"/>
      <c r="F182" s="172"/>
      <c r="G182" s="195"/>
      <c r="H182" s="195"/>
    </row>
    <row r="183" spans="1:8" x14ac:dyDescent="0.2">
      <c r="A183" s="120">
        <f t="shared" si="9"/>
        <v>162</v>
      </c>
      <c r="B183" s="197">
        <f>B182+0.01</f>
        <v>25.01</v>
      </c>
      <c r="C183" s="180" t="s">
        <v>299</v>
      </c>
      <c r="D183" s="143"/>
      <c r="E183" s="245">
        <v>4</v>
      </c>
      <c r="F183" s="175" t="s">
        <v>20</v>
      </c>
      <c r="G183" s="113">
        <v>0</v>
      </c>
      <c r="H183" s="125">
        <f t="shared" si="10"/>
        <v>0</v>
      </c>
    </row>
    <row r="184" spans="1:8" x14ac:dyDescent="0.2">
      <c r="A184" s="120">
        <v>163</v>
      </c>
      <c r="B184" s="193">
        <f>B182+1</f>
        <v>26</v>
      </c>
      <c r="C184" s="180" t="s">
        <v>248</v>
      </c>
      <c r="D184" s="143"/>
      <c r="E184" s="196">
        <v>17</v>
      </c>
      <c r="F184" s="175" t="s">
        <v>20</v>
      </c>
      <c r="G184" s="113">
        <v>0</v>
      </c>
      <c r="H184" s="125">
        <f t="shared" si="10"/>
        <v>0</v>
      </c>
    </row>
    <row r="185" spans="1:8" x14ac:dyDescent="0.2">
      <c r="A185" s="120">
        <f t="shared" si="9"/>
        <v>164</v>
      </c>
      <c r="B185" s="193">
        <f>B184+1</f>
        <v>27</v>
      </c>
      <c r="C185" s="180" t="s">
        <v>249</v>
      </c>
      <c r="D185" s="143"/>
      <c r="E185" s="196">
        <v>2</v>
      </c>
      <c r="F185" s="175" t="s">
        <v>20</v>
      </c>
      <c r="G185" s="113">
        <v>0</v>
      </c>
      <c r="H185" s="125">
        <f t="shared" si="10"/>
        <v>0</v>
      </c>
    </row>
    <row r="186" spans="1:8" x14ac:dyDescent="0.2">
      <c r="A186" s="311" t="s">
        <v>251</v>
      </c>
      <c r="B186" s="312"/>
      <c r="C186" s="312"/>
      <c r="D186" s="312"/>
      <c r="E186" s="312"/>
      <c r="F186" s="312"/>
      <c r="G186" s="313"/>
      <c r="H186" s="198">
        <f>SUM(H164:H185)</f>
        <v>0</v>
      </c>
    </row>
    <row r="187" spans="1:8" x14ac:dyDescent="0.2">
      <c r="A187" s="199">
        <f>A185+1</f>
        <v>165</v>
      </c>
      <c r="B187" s="188">
        <f>B185+1</f>
        <v>28</v>
      </c>
      <c r="C187" s="189" t="s">
        <v>259</v>
      </c>
      <c r="D187" s="200"/>
      <c r="E187" s="201">
        <v>1</v>
      </c>
      <c r="F187" s="136" t="s">
        <v>10</v>
      </c>
      <c r="G187" s="112">
        <v>0</v>
      </c>
      <c r="H187" s="125">
        <f>G187</f>
        <v>0</v>
      </c>
    </row>
    <row r="188" spans="1:8" x14ac:dyDescent="0.2">
      <c r="A188" s="120">
        <f>A187+1</f>
        <v>166</v>
      </c>
      <c r="B188" s="188">
        <f>B187+1</f>
        <v>29</v>
      </c>
      <c r="C188" s="189" t="s">
        <v>260</v>
      </c>
      <c r="D188" s="143"/>
      <c r="E188" s="196">
        <v>1</v>
      </c>
      <c r="F188" s="124" t="s">
        <v>10</v>
      </c>
      <c r="G188" s="111">
        <v>0</v>
      </c>
      <c r="H188" s="125">
        <f>G188</f>
        <v>0</v>
      </c>
    </row>
    <row r="189" spans="1:8" x14ac:dyDescent="0.2">
      <c r="A189" s="120">
        <f>A188+1</f>
        <v>167</v>
      </c>
      <c r="B189" s="188">
        <f>B188+1</f>
        <v>30</v>
      </c>
      <c r="C189" s="180" t="s">
        <v>268</v>
      </c>
      <c r="D189" s="143"/>
      <c r="E189" s="130">
        <v>0.1</v>
      </c>
      <c r="F189" s="124" t="s">
        <v>250</v>
      </c>
      <c r="G189" s="186">
        <f>SUM(H186,G187,G188)</f>
        <v>0</v>
      </c>
      <c r="H189" s="125">
        <f>SUM(G189*E189)</f>
        <v>0</v>
      </c>
    </row>
    <row r="190" spans="1:8" x14ac:dyDescent="0.2">
      <c r="A190" s="283" t="s">
        <v>275</v>
      </c>
      <c r="B190" s="284"/>
      <c r="C190" s="284"/>
      <c r="D190" s="284"/>
      <c r="E190" s="284"/>
      <c r="F190" s="284"/>
      <c r="G190" s="285"/>
      <c r="H190" s="198">
        <f>SUM(H188,H187,H189,H186)</f>
        <v>0</v>
      </c>
    </row>
    <row r="191" spans="1:8" x14ac:dyDescent="0.2">
      <c r="A191" s="314"/>
      <c r="B191" s="315"/>
      <c r="C191" s="315"/>
      <c r="D191" s="315"/>
      <c r="E191" s="315"/>
      <c r="F191" s="315"/>
      <c r="G191" s="315"/>
      <c r="H191" s="316"/>
    </row>
    <row r="192" spans="1:8" x14ac:dyDescent="0.2">
      <c r="A192" s="317"/>
      <c r="B192" s="318"/>
      <c r="C192" s="318"/>
      <c r="D192" s="318"/>
      <c r="E192" s="318"/>
      <c r="F192" s="318"/>
      <c r="G192" s="318"/>
      <c r="H192" s="319"/>
    </row>
    <row r="193" spans="1:8" x14ac:dyDescent="0.2">
      <c r="A193" s="202"/>
      <c r="B193" s="203"/>
      <c r="C193" s="254" t="s">
        <v>276</v>
      </c>
      <c r="D193" s="255"/>
      <c r="E193" s="255"/>
      <c r="F193" s="255"/>
      <c r="G193" s="262"/>
      <c r="H193" s="158">
        <f>SUM(H12,H88,H104)</f>
        <v>0</v>
      </c>
    </row>
    <row r="194" spans="1:8" x14ac:dyDescent="0.2">
      <c r="A194" s="320"/>
      <c r="B194" s="321"/>
      <c r="C194" s="321"/>
      <c r="D194" s="321"/>
      <c r="E194" s="321"/>
      <c r="F194" s="321"/>
      <c r="G194" s="321"/>
      <c r="H194" s="322"/>
    </row>
    <row r="195" spans="1:8" x14ac:dyDescent="0.2">
      <c r="A195" s="204"/>
      <c r="B195" s="205"/>
      <c r="C195" s="266" t="s">
        <v>277</v>
      </c>
      <c r="D195" s="266"/>
      <c r="E195" s="266"/>
      <c r="F195" s="266"/>
      <c r="G195" s="266"/>
      <c r="H195" s="206">
        <f>H160</f>
        <v>0</v>
      </c>
    </row>
    <row r="196" spans="1:8" s="210" customFormat="1" x14ac:dyDescent="0.2">
      <c r="A196" s="120"/>
      <c r="B196" s="207"/>
      <c r="C196" s="208"/>
      <c r="D196" s="208"/>
      <c r="E196" s="208"/>
      <c r="F196" s="208"/>
      <c r="G196" s="208"/>
      <c r="H196" s="209"/>
    </row>
    <row r="197" spans="1:8" x14ac:dyDescent="0.2">
      <c r="A197" s="211"/>
      <c r="B197" s="212"/>
      <c r="C197" s="282" t="s">
        <v>278</v>
      </c>
      <c r="D197" s="282"/>
      <c r="E197" s="282"/>
      <c r="F197" s="282"/>
      <c r="G197" s="282"/>
      <c r="H197" s="213">
        <f>H190</f>
        <v>0</v>
      </c>
    </row>
    <row r="198" spans="1:8" x14ac:dyDescent="0.2">
      <c r="A198" s="308"/>
      <c r="B198" s="309"/>
      <c r="C198" s="309"/>
      <c r="D198" s="309"/>
      <c r="E198" s="309"/>
      <c r="F198" s="309"/>
      <c r="G198" s="309"/>
      <c r="H198" s="310"/>
    </row>
    <row r="199" spans="1:8" s="216" customFormat="1" ht="39.950000000000003" customHeight="1" x14ac:dyDescent="0.2">
      <c r="A199" s="214"/>
      <c r="B199" s="214"/>
      <c r="C199" s="250" t="s">
        <v>281</v>
      </c>
      <c r="D199" s="250"/>
      <c r="E199" s="250"/>
      <c r="F199" s="250"/>
      <c r="G199" s="250"/>
      <c r="H199" s="215">
        <f>SUM(H193,H195,H197,)</f>
        <v>0</v>
      </c>
    </row>
  </sheetData>
  <sheetProtection algorithmName="SHA-512" hashValue="yD6vq9m9Xr267sa51vJGtl+d121STidpZLEfHoVhP78o0d5qD9obIjcX31kpb84zPCzit9Yr6BAN3Y92VRUwJw==" saltValue="uY+qUPmvjHOFxzrx/R0SAg==" spinCount="100000" sheet="1" selectLockedCells="1"/>
  <mergeCells count="28">
    <mergeCell ref="C195:G195"/>
    <mergeCell ref="C197:G197"/>
    <mergeCell ref="A198:H198"/>
    <mergeCell ref="C199:G199"/>
    <mergeCell ref="A162:H162"/>
    <mergeCell ref="A186:G186"/>
    <mergeCell ref="A190:G190"/>
    <mergeCell ref="A191:H192"/>
    <mergeCell ref="C193:G193"/>
    <mergeCell ref="A194:H194"/>
    <mergeCell ref="A161:H161"/>
    <mergeCell ref="A12:G12"/>
    <mergeCell ref="A13:H13"/>
    <mergeCell ref="A14:G14"/>
    <mergeCell ref="A88:G88"/>
    <mergeCell ref="A89:H89"/>
    <mergeCell ref="A90:G90"/>
    <mergeCell ref="A104:G104"/>
    <mergeCell ref="A105:H105"/>
    <mergeCell ref="A106:G106"/>
    <mergeCell ref="A156:G156"/>
    <mergeCell ref="A160:G160"/>
    <mergeCell ref="G6:H6"/>
    <mergeCell ref="A1:H1"/>
    <mergeCell ref="A2:H2"/>
    <mergeCell ref="A3:H3"/>
    <mergeCell ref="A4:H4"/>
    <mergeCell ref="A5:H5"/>
  </mergeCells>
  <pageMargins left="0.7" right="0.7" top="0.75" bottom="0.75" header="0.3" footer="0.3"/>
  <pageSetup scale="84" fitToHeight="0" orientation="landscape" r:id="rId1"/>
  <headerFooter>
    <oddHeader xml:space="preserve">&amp;RIFBC No. 21-TA003687SAM
</oddHeader>
    <oddFooter xml:space="preserve">&amp;LBidder:________________________&amp;CSignature:________________________&amp;RAppendix K &amp;P Revised
</oddFooter>
  </headerFooter>
  <ignoredErrors>
    <ignoredError sqref="B166 B170 B176 B180 B18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Bid A</vt:lpstr>
      <vt:lpstr>Bid B</vt:lpstr>
      <vt:lpstr>'Bid A'!Print_Area</vt:lpstr>
      <vt:lpstr>'Bid B'!Print_Area</vt:lpstr>
      <vt:lpstr>'Bid A'!Print_Titles</vt:lpstr>
      <vt:lpstr>'Bid B'!Print_Titles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Sherri Adamsmeier</dc:creator>
  <cp:lastModifiedBy>Sherri Adamsmeier</cp:lastModifiedBy>
  <cp:lastPrinted>2021-04-15T19:44:11Z</cp:lastPrinted>
  <dcterms:created xsi:type="dcterms:W3CDTF">2021-03-10T13:23:40Z</dcterms:created>
  <dcterms:modified xsi:type="dcterms:W3CDTF">2021-04-15T19:45:00Z</dcterms:modified>
</cp:coreProperties>
</file>