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51DJ Holmes Blvd Force Main Replacement\Working Docs\Solicitation Docs\Addendums\"/>
    </mc:Choice>
  </mc:AlternateContent>
  <xr:revisionPtr revIDLastSave="0" documentId="13_ncr:1_{ABA9C95A-8981-40B2-B24C-23C85F303D79}" xr6:coauthVersionLast="45" xr6:coauthVersionMax="45" xr10:uidLastSave="{00000000-0000-0000-0000-000000000000}"/>
  <bookViews>
    <workbookView xWindow="-28920" yWindow="-120" windowWidth="29040" windowHeight="15840" xr2:uid="{1508A3D9-6D1E-4FAA-BAE2-C9B65EDB7F67}"/>
  </bookViews>
  <sheets>
    <sheet name="Appendix K (Revised) Addendum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5" i="1" l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H73" i="1" s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H55" i="1" s="1"/>
  <c r="J16" i="1"/>
  <c r="H16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J14" i="1" s="1"/>
  <c r="H6" i="1"/>
  <c r="J73" i="1" l="1"/>
  <c r="H14" i="1"/>
  <c r="J55" i="1"/>
  <c r="J56" i="1" s="1"/>
  <c r="J57" i="1" s="1"/>
  <c r="J58" i="1" s="1"/>
  <c r="H126" i="1"/>
  <c r="H127" i="1" s="1"/>
  <c r="H128" i="1" s="1"/>
  <c r="H129" i="1" s="1"/>
  <c r="J126" i="1"/>
  <c r="J127" i="1" s="1"/>
  <c r="J128" i="1" s="1"/>
  <c r="J129" i="1" s="1"/>
  <c r="H56" i="1"/>
  <c r="H57" i="1" s="1"/>
  <c r="H58" i="1" s="1"/>
  <c r="F125" i="1"/>
  <c r="F124" i="1"/>
  <c r="A124" i="1"/>
  <c r="A125" i="1" s="1"/>
  <c r="A128" i="1" s="1"/>
  <c r="F123" i="1"/>
  <c r="F122" i="1"/>
  <c r="A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A110" i="1"/>
  <c r="A111" i="1" s="1"/>
  <c r="A112" i="1" s="1"/>
  <c r="A113" i="1" s="1"/>
  <c r="A114" i="1" s="1"/>
  <c r="A115" i="1" s="1"/>
  <c r="A116" i="1" s="1"/>
  <c r="A117" i="1" s="1"/>
  <c r="A118" i="1" s="1"/>
  <c r="F109" i="1"/>
  <c r="F108" i="1"/>
  <c r="F107" i="1"/>
  <c r="F106" i="1"/>
  <c r="F105" i="1"/>
  <c r="A105" i="1"/>
  <c r="A106" i="1" s="1"/>
  <c r="A107" i="1" s="1"/>
  <c r="A108" i="1" s="1"/>
  <c r="F104" i="1"/>
  <c r="F103" i="1"/>
  <c r="A103" i="1"/>
  <c r="F102" i="1"/>
  <c r="F101" i="1"/>
  <c r="F100" i="1"/>
  <c r="A100" i="1"/>
  <c r="F99" i="1"/>
  <c r="F98" i="1"/>
  <c r="F97" i="1"/>
  <c r="F96" i="1"/>
  <c r="F95" i="1"/>
  <c r="F94" i="1"/>
  <c r="F93" i="1"/>
  <c r="F92" i="1"/>
  <c r="F91" i="1"/>
  <c r="F90" i="1"/>
  <c r="F89" i="1"/>
  <c r="F88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F87" i="1"/>
  <c r="A87" i="1"/>
  <c r="F86" i="1"/>
  <c r="F85" i="1"/>
  <c r="F84" i="1"/>
  <c r="F83" i="1"/>
  <c r="F82" i="1"/>
  <c r="A82" i="1"/>
  <c r="A83" i="1" s="1"/>
  <c r="A84" i="1" s="1"/>
  <c r="A85" i="1" s="1"/>
  <c r="F81" i="1"/>
  <c r="F80" i="1"/>
  <c r="F79" i="1"/>
  <c r="F78" i="1"/>
  <c r="F77" i="1"/>
  <c r="F76" i="1"/>
  <c r="A76" i="1"/>
  <c r="A77" i="1" s="1"/>
  <c r="A78" i="1" s="1"/>
  <c r="A79" i="1" s="1"/>
  <c r="A80" i="1" s="1"/>
  <c r="F75" i="1"/>
  <c r="F72" i="1"/>
  <c r="F71" i="1"/>
  <c r="F70" i="1"/>
  <c r="F69" i="1"/>
  <c r="F68" i="1"/>
  <c r="F67" i="1"/>
  <c r="A67" i="1"/>
  <c r="A68" i="1" s="1"/>
  <c r="A69" i="1" s="1"/>
  <c r="A70" i="1" s="1"/>
  <c r="A71" i="1" s="1"/>
  <c r="F6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F36" i="1"/>
  <c r="F35" i="1"/>
  <c r="A35" i="1"/>
  <c r="F34" i="1"/>
  <c r="F33" i="1"/>
  <c r="A33" i="1"/>
  <c r="F32" i="1"/>
  <c r="F31" i="1"/>
  <c r="F30" i="1"/>
  <c r="A30" i="1"/>
  <c r="F29" i="1"/>
  <c r="F28" i="1"/>
  <c r="A28" i="1"/>
  <c r="F27" i="1"/>
  <c r="F26" i="1"/>
  <c r="F25" i="1"/>
  <c r="F24" i="1"/>
  <c r="F23" i="1"/>
  <c r="F22" i="1"/>
  <c r="F21" i="1"/>
  <c r="F20" i="1"/>
  <c r="F19" i="1"/>
  <c r="A19" i="1"/>
  <c r="A20" i="1" s="1"/>
  <c r="A21" i="1" s="1"/>
  <c r="A22" i="1" s="1"/>
  <c r="A23" i="1" s="1"/>
  <c r="A24" i="1" s="1"/>
  <c r="A25" i="1" s="1"/>
  <c r="A26" i="1" s="1"/>
  <c r="F18" i="1"/>
  <c r="F17" i="1"/>
  <c r="F16" i="1"/>
  <c r="F13" i="1"/>
  <c r="F12" i="1"/>
  <c r="F11" i="1"/>
  <c r="F10" i="1"/>
  <c r="F9" i="1"/>
  <c r="F8" i="1"/>
  <c r="F7" i="1"/>
  <c r="A7" i="1"/>
  <c r="A8" i="1" s="1"/>
  <c r="A9" i="1" s="1"/>
  <c r="A10" i="1" s="1"/>
  <c r="A11" i="1" s="1"/>
  <c r="A12" i="1" s="1"/>
  <c r="A13" i="1" s="1"/>
  <c r="A16" i="1" s="1"/>
  <c r="A17" i="1" s="1"/>
  <c r="F6" i="1"/>
  <c r="H131" i="1" l="1"/>
  <c r="F55" i="1"/>
  <c r="J131" i="1"/>
  <c r="F126" i="1"/>
  <c r="F73" i="1"/>
  <c r="F14" i="1"/>
  <c r="F127" i="1" l="1"/>
  <c r="F128" i="1" s="1"/>
  <c r="F129" i="1" s="1"/>
  <c r="F56" i="1"/>
  <c r="F57" i="1" s="1"/>
  <c r="F58" i="1" s="1"/>
  <c r="F131" i="1" l="1"/>
</calcChain>
</file>

<file path=xl/sharedStrings.xml><?xml version="1.0" encoding="utf-8"?>
<sst xmlns="http://schemas.openxmlformats.org/spreadsheetml/2006/main" count="257" uniqueCount="122">
  <si>
    <t>ITEM</t>
  </si>
  <si>
    <t>DESCRIPTION</t>
  </si>
  <si>
    <t>QTY</t>
  </si>
  <si>
    <t>UNITS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</si>
  <si>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210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</si>
  <si>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210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</si>
  <si>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t>I. GENERAL</t>
  </si>
  <si>
    <t>Mobilization</t>
  </si>
  <si>
    <t>LS</t>
  </si>
  <si>
    <t xml:space="preserve">Maintenance of Traffic </t>
  </si>
  <si>
    <t>Erosion and Sediment Control</t>
  </si>
  <si>
    <t>Clearing and Grubbing</t>
  </si>
  <si>
    <t>Record Drawings</t>
  </si>
  <si>
    <t>Preconstruction Video</t>
  </si>
  <si>
    <t>Bypass Pumping</t>
  </si>
  <si>
    <t>Project Signs</t>
  </si>
  <si>
    <t>EA</t>
  </si>
  <si>
    <t>SUBTOTAL</t>
  </si>
  <si>
    <t>II. PROPOSED IMPROVEMENTS</t>
  </si>
  <si>
    <t>16" DR 18 PVC Pipe (Open-Cut)</t>
  </si>
  <si>
    <t>LF</t>
  </si>
  <si>
    <t>8" DR 18 PVC Pipe (Open-Cut)</t>
  </si>
  <si>
    <t>30" Steel Casing with 16" Carrier Pipe (Jack and Bore)</t>
  </si>
  <si>
    <t>16" DI Fitting - 45 Degree Bend (Wastewater)</t>
  </si>
  <si>
    <t>16" DI Fitting - 22.5 Degree Bend (Wastewater)</t>
  </si>
  <si>
    <t>16" DI Fitting - 11.25 Degree Bend (Wastewater)</t>
  </si>
  <si>
    <t>16" x 12" DI Fitting - Reducer (Wastewater)</t>
  </si>
  <si>
    <t>16" x 8" DI Fitting - Tee (Wastewater)</t>
  </si>
  <si>
    <t>8" DI Fitting - 45 Degree Bend (Wastewater)</t>
  </si>
  <si>
    <t>8" DI Fitting - 22.5 Degree Bend (Wastewater)</t>
  </si>
  <si>
    <t>8" x 4" DI Fitting - Reducer (Wastewater)</t>
  </si>
  <si>
    <t>16" Plug Valve</t>
  </si>
  <si>
    <t>8" Plug Valve</t>
  </si>
  <si>
    <t>2" ARV Type 2 (Above Ground)</t>
  </si>
  <si>
    <t>16" Bell Joint Pipe Restraints</t>
  </si>
  <si>
    <t>8" Bell Joint Pipe Restraints</t>
  </si>
  <si>
    <t>Connection to Existing 12" Force Main</t>
  </si>
  <si>
    <t>Connection to Existing 4" Force Main</t>
  </si>
  <si>
    <t>Connection To Manhole</t>
  </si>
  <si>
    <t>Manhole Rehabilitation</t>
  </si>
  <si>
    <t>Selected Common Fill</t>
  </si>
  <si>
    <t>CY</t>
  </si>
  <si>
    <t>Crushed Concrete Base, 8" Thick</t>
  </si>
  <si>
    <t>SY</t>
  </si>
  <si>
    <t>Asphaltic Concrete Structure Course – Type S-I, 1-1/4” Thick</t>
  </si>
  <si>
    <t>TN</t>
  </si>
  <si>
    <t>Friction Course Overlay – Type S-III, 3/4” Thick</t>
  </si>
  <si>
    <t>Milling</t>
  </si>
  <si>
    <t>Removal of Unsuitable Material</t>
  </si>
  <si>
    <t>Import of Suitable Backfill</t>
  </si>
  <si>
    <t>Sodding</t>
  </si>
  <si>
    <t>Brick Driveway Repair</t>
  </si>
  <si>
    <t>Concrete Driveway Repair</t>
  </si>
  <si>
    <t>Shell Driveway Repair</t>
  </si>
  <si>
    <t>Concrete Sidewalk Repair</t>
  </si>
  <si>
    <t>Mailbox Removal and Replacement</t>
  </si>
  <si>
    <t>Removal and Replacement of Infiltration Trench</t>
  </si>
  <si>
    <t>Pigging and Pressure Testing</t>
  </si>
  <si>
    <t>Grout Fill and Abandon Existing Pipelines</t>
  </si>
  <si>
    <t>Tree Removal and Replacement</t>
  </si>
  <si>
    <t>Permit Allowance</t>
  </si>
  <si>
    <t>Removal and Replacement of Stormwater Inlet and Piping</t>
  </si>
  <si>
    <t>SEWER CONSTRUCTION TOTAL</t>
  </si>
  <si>
    <t>10" DI Class 350 Pipe (Open-Cut)</t>
  </si>
  <si>
    <t>6" DI Class 350 Pipe (Open-Cut)</t>
  </si>
  <si>
    <t>4" DI Class 350 Pipe (Open-Cut)</t>
  </si>
  <si>
    <t>Remove 10" Water Main</t>
  </si>
  <si>
    <t>Remove 6" Water Main</t>
  </si>
  <si>
    <t>Remove 4" Water Main</t>
  </si>
  <si>
    <t>6" DI Fitting - 45 Degree Bend (Water)</t>
  </si>
  <si>
    <t>6" DI Fitting - 22.5 Degree Bend (Water)</t>
  </si>
  <si>
    <t>6" DI Fitting - Plug with 2" Threaded Port (Water)</t>
  </si>
  <si>
    <t>6" x 4" DI Fitting - Reducer (Water)</t>
  </si>
  <si>
    <t>4" DI Fitting - Plug (Water)</t>
  </si>
  <si>
    <t>16" x 6" Tapping Sleeve and Valve</t>
  </si>
  <si>
    <t>16" x 4" Tapping Sleeve and Valve</t>
  </si>
  <si>
    <t>12" x 6" Tapping Sleeve and Valve</t>
  </si>
  <si>
    <t>16" x 2" Tapping Sleeve with 2" Threaded Plug</t>
  </si>
  <si>
    <t>Remove 16" x 6" Tapping Sleeve and Valve</t>
  </si>
  <si>
    <t>Remove 16" x 4" Tapping Sleeve and Valve</t>
  </si>
  <si>
    <t>Remove 16" x 2" Tapping Sleeve and Valve</t>
  </si>
  <si>
    <t>10" Gate Valve</t>
  </si>
  <si>
    <t>6" Gate Valve</t>
  </si>
  <si>
    <t>4" Gate Valve</t>
  </si>
  <si>
    <t>Remove 10" Gate Valve</t>
  </si>
  <si>
    <t>Remove 6" Gate Valve</t>
  </si>
  <si>
    <t>Remove 4" Gate Valve</t>
  </si>
  <si>
    <t>Remove and Replace 12" x 2" Service Saddle</t>
  </si>
  <si>
    <t>Remove and Replace 16" x 2" Service Saddle</t>
  </si>
  <si>
    <t>10" Bell Joint Pipe Restraints</t>
  </si>
  <si>
    <t>6" Bell Joint Pipe Restraints</t>
  </si>
  <si>
    <t>4" Bell Joint Pipe Restraints</t>
  </si>
  <si>
    <t>Connection to Existing 10" Water Main</t>
  </si>
  <si>
    <t>Connection to Existing 6" Water Main</t>
  </si>
  <si>
    <t>Connection to Existing 4" Water Main</t>
  </si>
  <si>
    <t>Connection to Existing 2" Water Main</t>
  </si>
  <si>
    <t>Remove and Replace Fire Hydrant Assembly</t>
  </si>
  <si>
    <t xml:space="preserve">Single Short Water Service </t>
  </si>
  <si>
    <t>Double Short Water Service</t>
  </si>
  <si>
    <t>Single Long Water Service with Casing</t>
  </si>
  <si>
    <t>Double Long Water Service with Casing</t>
  </si>
  <si>
    <t>Triple Short Water Service</t>
  </si>
  <si>
    <t>Lift Station Water Service Modification</t>
  </si>
  <si>
    <t>WATER CONSTRUCTION TOTAL</t>
  </si>
  <si>
    <t>GRAND TOTAL (SEWER AND WATER)</t>
  </si>
  <si>
    <t>BIDDER NAME________________________________________________</t>
  </si>
  <si>
    <t>BIDDER SIGNATURE___________________________________________</t>
  </si>
  <si>
    <t>Contingency</t>
  </si>
  <si>
    <t>TOTAL (Sections I and II)</t>
  </si>
  <si>
    <t>From 90 to 160</t>
  </si>
  <si>
    <t>From 10 to 11</t>
  </si>
  <si>
    <r>
      <t xml:space="preserve">APPENDIX K </t>
    </r>
    <r>
      <rPr>
        <b/>
        <sz val="11"/>
        <color rgb="FFFF0000"/>
        <rFont val="Times New Roman"/>
        <family val="1"/>
      </rPr>
      <t>(REVISED)</t>
    </r>
    <r>
      <rPr>
        <b/>
        <sz val="11"/>
        <rFont val="Times New Roman"/>
        <family val="1"/>
      </rPr>
      <t xml:space="preserve">, BID PRICING FORM </t>
    </r>
    <r>
      <rPr>
        <b/>
        <sz val="14"/>
        <color rgb="FFFF0000"/>
        <rFont val="Times New Roman"/>
        <family val="1"/>
      </rPr>
      <t>(SEWER)</t>
    </r>
    <r>
      <rPr>
        <b/>
        <sz val="11"/>
        <rFont val="Times New Roman"/>
        <family val="1"/>
      </rPr>
      <t xml:space="preserve">
21-TA003651DJ, HOLMES BOULEVARD FORCE MAIN REPLACEMENT
COUNTY PROJECT NO. 6041587</t>
    </r>
  </si>
  <si>
    <r>
      <t xml:space="preserve">APPENDIX K </t>
    </r>
    <r>
      <rPr>
        <b/>
        <sz val="11"/>
        <color rgb="FFFF0000"/>
        <rFont val="Times New Roman"/>
        <family val="1"/>
      </rPr>
      <t>(REVISED)</t>
    </r>
    <r>
      <rPr>
        <b/>
        <sz val="11"/>
        <rFont val="Times New Roman"/>
        <family val="1"/>
      </rPr>
      <t xml:space="preserve">, BID PRICING FORM </t>
    </r>
    <r>
      <rPr>
        <b/>
        <sz val="14"/>
        <color rgb="FFFF0000"/>
        <rFont val="Times New Roman"/>
        <family val="1"/>
      </rPr>
      <t>(WATER)</t>
    </r>
    <r>
      <rPr>
        <b/>
        <sz val="11"/>
        <rFont val="Times New Roman"/>
        <family val="1"/>
      </rPr>
      <t xml:space="preserve">
21-TA003651DJ, HOLMES BOULEVARD FORCE MAIN REPLACEMENT
COUNTY PROJECT NO. 6041587</t>
    </r>
  </si>
  <si>
    <t>MCG</t>
  </si>
  <si>
    <t>from 280 to 240</t>
  </si>
  <si>
    <t xml:space="preserve">UNIT PRICE
</t>
  </si>
  <si>
    <t xml:space="preserve">AMOUNT
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</si>
  <si>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270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</si>
  <si>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270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</si>
  <si>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r>
      <t xml:space="preserve">UNIT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240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</si>
  <si>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240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</si>
  <si>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t>Changed Bid A from 210 to 270 Changed Bid B from 180 to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</si>
</sst>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u/>
      <sz val="11"/>
      <name val="Times New Roman"/>
      <family val="1"/>
    </font>
    <font>
      <b/>
      <u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</cellStyleXfs>
  <cellXfs count="186">
    <xf numFmtId="0" fontId="0" fillId="0" borderId="0" xfId="0"/>
    <xf numFmtId="0" fontId="4" fillId="0" borderId="0" xfId="0" applyFont="1"/>
    <xf numFmtId="164" fontId="4" fillId="0" borderId="5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 applyProtection="1">
      <alignment horizontal="right" vertical="center"/>
      <protection locked="0"/>
    </xf>
    <xf numFmtId="164" fontId="6" fillId="0" borderId="9" xfId="2" applyNumberFormat="1" applyFont="1" applyBorder="1" applyAlignment="1" applyProtection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horizontal="right" vertical="center"/>
      <protection locked="0"/>
    </xf>
    <xf numFmtId="164" fontId="6" fillId="0" borderId="13" xfId="2" applyNumberFormat="1" applyFont="1" applyBorder="1" applyAlignment="1" applyProtection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 applyProtection="1">
      <alignment horizontal="right" vertical="center"/>
      <protection locked="0"/>
    </xf>
    <xf numFmtId="164" fontId="6" fillId="0" borderId="17" xfId="2" applyNumberFormat="1" applyFont="1" applyBorder="1" applyAlignment="1" applyProtection="1">
      <alignment horizontal="right" vertical="center"/>
    </xf>
    <xf numFmtId="0" fontId="2" fillId="4" borderId="18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164" fontId="2" fillId="4" borderId="21" xfId="2" applyNumberFormat="1" applyFont="1" applyFill="1" applyBorder="1" applyAlignment="1" applyProtection="1">
      <alignment horizontal="right" vertical="center"/>
    </xf>
    <xf numFmtId="164" fontId="4" fillId="4" borderId="18" xfId="0" applyNumberFormat="1" applyFont="1" applyFill="1" applyBorder="1"/>
    <xf numFmtId="164" fontId="2" fillId="4" borderId="22" xfId="2" applyNumberFormat="1" applyFont="1" applyFill="1" applyBorder="1" applyAlignment="1" applyProtection="1">
      <alignment horizontal="right" vertical="center"/>
    </xf>
    <xf numFmtId="0" fontId="6" fillId="0" borderId="8" xfId="3" applyFont="1" applyBorder="1" applyAlignment="1">
      <alignment vertical="center" wrapText="1"/>
    </xf>
    <xf numFmtId="3" fontId="6" fillId="0" borderId="8" xfId="1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vertical="center"/>
      <protection locked="0"/>
    </xf>
    <xf numFmtId="0" fontId="6" fillId="0" borderId="11" xfId="3" applyFont="1" applyBorder="1" applyAlignment="1">
      <alignment vertical="center" wrapText="1"/>
    </xf>
    <xf numFmtId="3" fontId="6" fillId="0" borderId="12" xfId="1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vertical="center"/>
      <protection locked="0"/>
    </xf>
    <xf numFmtId="0" fontId="6" fillId="5" borderId="11" xfId="3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5" xfId="0" applyFont="1" applyBorder="1"/>
    <xf numFmtId="3" fontId="6" fillId="0" borderId="16" xfId="1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vertical="center"/>
      <protection locked="0"/>
    </xf>
    <xf numFmtId="164" fontId="6" fillId="0" borderId="23" xfId="2" applyNumberFormat="1" applyFont="1" applyBorder="1" applyAlignment="1" applyProtection="1">
      <alignment horizontal="right" vertical="center"/>
    </xf>
    <xf numFmtId="164" fontId="4" fillId="4" borderId="1" xfId="0" applyNumberFormat="1" applyFont="1" applyFill="1" applyBorder="1"/>
    <xf numFmtId="0" fontId="6" fillId="0" borderId="24" xfId="4" applyFont="1" applyBorder="1" applyAlignment="1">
      <alignment horizontal="center" vertical="center"/>
    </xf>
    <xf numFmtId="0" fontId="6" fillId="0" borderId="15" xfId="4" applyFont="1" applyBorder="1" applyAlignment="1">
      <alignment horizontal="left" vertical="center"/>
    </xf>
    <xf numFmtId="9" fontId="6" fillId="0" borderId="15" xfId="4" applyNumberFormat="1" applyFont="1" applyBorder="1" applyAlignment="1">
      <alignment horizontal="center" vertical="center"/>
    </xf>
    <xf numFmtId="44" fontId="6" fillId="0" borderId="15" xfId="5" applyFont="1" applyBorder="1" applyAlignment="1" applyProtection="1">
      <alignment horizontal="center" vertical="center"/>
    </xf>
    <xf numFmtId="0" fontId="2" fillId="2" borderId="18" xfId="0" applyFont="1" applyFill="1" applyBorder="1" applyAlignment="1">
      <alignment vertical="center"/>
    </xf>
    <xf numFmtId="164" fontId="0" fillId="0" borderId="0" xfId="0" applyNumberFormat="1"/>
    <xf numFmtId="164" fontId="4" fillId="0" borderId="0" xfId="0" applyNumberFormat="1" applyFont="1"/>
    <xf numFmtId="164" fontId="6" fillId="0" borderId="8" xfId="2" applyNumberFormat="1" applyFont="1" applyBorder="1" applyAlignment="1" applyProtection="1">
      <alignment horizontal="right" vertical="center"/>
    </xf>
    <xf numFmtId="164" fontId="4" fillId="0" borderId="8" xfId="0" applyNumberFormat="1" applyFont="1" applyBorder="1" applyProtection="1">
      <protection locked="0"/>
    </xf>
    <xf numFmtId="164" fontId="6" fillId="0" borderId="36" xfId="2" applyNumberFormat="1" applyFont="1" applyBorder="1" applyAlignment="1" applyProtection="1">
      <alignment horizontal="right" vertical="center"/>
    </xf>
    <xf numFmtId="3" fontId="6" fillId="0" borderId="11" xfId="0" applyNumberFormat="1" applyFont="1" applyBorder="1" applyAlignment="1">
      <alignment horizontal="center" vertical="center"/>
    </xf>
    <xf numFmtId="164" fontId="6" fillId="0" borderId="37" xfId="2" applyNumberFormat="1" applyFont="1" applyBorder="1" applyAlignment="1" applyProtection="1">
      <alignment horizontal="right" vertical="center"/>
    </xf>
    <xf numFmtId="164" fontId="4" fillId="0" borderId="11" xfId="0" applyNumberFormat="1" applyFont="1" applyBorder="1" applyProtection="1">
      <protection locked="0"/>
    </xf>
    <xf numFmtId="164" fontId="6" fillId="0" borderId="38" xfId="2" applyNumberFormat="1" applyFont="1" applyBorder="1" applyAlignment="1" applyProtection="1">
      <alignment horizontal="right" vertical="center"/>
    </xf>
    <xf numFmtId="164" fontId="6" fillId="0" borderId="11" xfId="2" applyNumberFormat="1" applyFont="1" applyBorder="1" applyAlignment="1" applyProtection="1">
      <alignment horizontal="right" vertical="center"/>
    </xf>
    <xf numFmtId="164" fontId="6" fillId="0" borderId="39" xfId="2" applyNumberFormat="1" applyFont="1" applyBorder="1" applyAlignment="1" applyProtection="1">
      <alignment horizontal="right" vertical="center"/>
    </xf>
    <xf numFmtId="164" fontId="4" fillId="0" borderId="15" xfId="0" applyNumberFormat="1" applyFont="1" applyBorder="1" applyProtection="1">
      <protection locked="0"/>
    </xf>
    <xf numFmtId="164" fontId="6" fillId="0" borderId="40" xfId="2" applyNumberFormat="1" applyFont="1" applyBorder="1" applyAlignment="1" applyProtection="1">
      <alignment horizontal="right" vertical="center"/>
    </xf>
    <xf numFmtId="0" fontId="2" fillId="4" borderId="27" xfId="0" applyFont="1" applyFill="1" applyBorder="1" applyAlignment="1">
      <alignment vertical="center"/>
    </xf>
    <xf numFmtId="164" fontId="4" fillId="3" borderId="20" xfId="0" applyNumberFormat="1" applyFont="1" applyFill="1" applyBorder="1"/>
    <xf numFmtId="0" fontId="4" fillId="3" borderId="22" xfId="0" applyFont="1" applyFill="1" applyBorder="1"/>
    <xf numFmtId="1" fontId="6" fillId="0" borderId="8" xfId="0" applyNumberFormat="1" applyFont="1" applyBorder="1" applyAlignment="1">
      <alignment horizontal="center" vertical="center"/>
    </xf>
    <xf numFmtId="164" fontId="6" fillId="0" borderId="41" xfId="2" applyNumberFormat="1" applyFont="1" applyBorder="1" applyAlignment="1" applyProtection="1">
      <alignment horizontal="right" vertical="center"/>
    </xf>
    <xf numFmtId="1" fontId="6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42" xfId="0" applyFont="1" applyBorder="1" applyAlignment="1">
      <alignment horizontal="center" vertical="center"/>
    </xf>
    <xf numFmtId="0" fontId="4" fillId="0" borderId="43" xfId="0" applyFont="1" applyBorder="1"/>
    <xf numFmtId="1" fontId="6" fillId="0" borderId="4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6" fillId="0" borderId="44" xfId="0" applyNumberFormat="1" applyFont="1" applyBorder="1" applyAlignment="1" applyProtection="1">
      <alignment vertical="center"/>
      <protection locked="0"/>
    </xf>
    <xf numFmtId="164" fontId="6" fillId="0" borderId="45" xfId="2" applyNumberFormat="1" applyFont="1" applyBorder="1" applyAlignment="1" applyProtection="1">
      <alignment horizontal="right" vertical="center"/>
    </xf>
    <xf numFmtId="164" fontId="4" fillId="0" borderId="43" xfId="0" applyNumberFormat="1" applyFont="1" applyBorder="1" applyProtection="1">
      <protection locked="0"/>
    </xf>
    <xf numFmtId="164" fontId="6" fillId="0" borderId="46" xfId="2" applyNumberFormat="1" applyFont="1" applyBorder="1" applyAlignment="1" applyProtection="1">
      <alignment horizontal="right" vertical="center"/>
    </xf>
    <xf numFmtId="0" fontId="6" fillId="0" borderId="47" xfId="4" applyFont="1" applyBorder="1" applyAlignment="1">
      <alignment horizontal="center" vertical="center"/>
    </xf>
    <xf numFmtId="9" fontId="6" fillId="0" borderId="44" xfId="4" applyNumberFormat="1" applyFont="1" applyBorder="1" applyAlignment="1">
      <alignment horizontal="center" vertical="center"/>
    </xf>
    <xf numFmtId="44" fontId="6" fillId="0" borderId="44" xfId="5" applyFont="1" applyBorder="1" applyAlignment="1" applyProtection="1">
      <alignment horizontal="center" vertical="center"/>
    </xf>
    <xf numFmtId="0" fontId="2" fillId="6" borderId="18" xfId="0" applyFont="1" applyFill="1" applyBorder="1" applyAlignment="1">
      <alignment vertical="center"/>
    </xf>
    <xf numFmtId="0" fontId="4" fillId="7" borderId="1" xfId="0" applyFont="1" applyFill="1" applyBorder="1"/>
    <xf numFmtId="0" fontId="8" fillId="7" borderId="2" xfId="0" applyFont="1" applyFill="1" applyBorder="1"/>
    <xf numFmtId="0" fontId="4" fillId="7" borderId="2" xfId="0" applyFont="1" applyFill="1" applyBorder="1"/>
    <xf numFmtId="38" fontId="2" fillId="0" borderId="0" xfId="6" applyNumberFormat="1" applyFont="1" applyAlignment="1">
      <alignment horizontal="left"/>
    </xf>
    <xf numFmtId="0" fontId="2" fillId="2" borderId="24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4" fillId="2" borderId="5" xfId="0" applyNumberFormat="1" applyFont="1" applyFill="1" applyBorder="1"/>
    <xf numFmtId="0" fontId="2" fillId="2" borderId="39" xfId="0" applyFont="1" applyFill="1" applyBorder="1" applyAlignment="1">
      <alignment vertical="center"/>
    </xf>
    <xf numFmtId="164" fontId="2" fillId="2" borderId="6" xfId="2" applyNumberFormat="1" applyFont="1" applyFill="1" applyBorder="1" applyAlignment="1" applyProtection="1">
      <alignment horizontal="righ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4" fillId="0" borderId="31" xfId="0" applyFont="1" applyBorder="1"/>
    <xf numFmtId="0" fontId="4" fillId="0" borderId="0" xfId="0" applyFont="1" applyBorder="1"/>
    <xf numFmtId="0" fontId="4" fillId="0" borderId="46" xfId="0" applyFont="1" applyBorder="1"/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horizontal="center" vertical="center"/>
    </xf>
    <xf numFmtId="3" fontId="9" fillId="8" borderId="12" xfId="1" applyNumberFormat="1" applyFont="1" applyFill="1" applyBorder="1" applyAlignment="1" applyProtection="1">
      <alignment horizontal="center" vertical="center"/>
    </xf>
    <xf numFmtId="164" fontId="6" fillId="8" borderId="12" xfId="0" applyNumberFormat="1" applyFont="1" applyFill="1" applyBorder="1" applyAlignment="1" applyProtection="1">
      <alignment vertical="center"/>
      <protection locked="0"/>
    </xf>
    <xf numFmtId="164" fontId="6" fillId="8" borderId="13" xfId="2" applyNumberFormat="1" applyFont="1" applyFill="1" applyBorder="1" applyAlignment="1" applyProtection="1">
      <alignment horizontal="right" vertical="center"/>
    </xf>
    <xf numFmtId="0" fontId="0" fillId="8" borderId="0" xfId="0" applyFill="1"/>
    <xf numFmtId="0" fontId="6" fillId="8" borderId="11" xfId="3" applyFont="1" applyFill="1" applyBorder="1" applyAlignment="1">
      <alignment vertical="center" wrapText="1"/>
    </xf>
    <xf numFmtId="1" fontId="9" fillId="8" borderId="11" xfId="0" applyNumberFormat="1" applyFont="1" applyFill="1" applyBorder="1" applyAlignment="1">
      <alignment horizontal="center" vertical="center"/>
    </xf>
    <xf numFmtId="164" fontId="6" fillId="8" borderId="11" xfId="0" applyNumberFormat="1" applyFont="1" applyFill="1" applyBorder="1" applyAlignment="1" applyProtection="1">
      <alignment vertical="center"/>
      <protection locked="0"/>
    </xf>
    <xf numFmtId="164" fontId="6" fillId="8" borderId="11" xfId="2" applyNumberFormat="1" applyFont="1" applyFill="1" applyBorder="1" applyAlignment="1" applyProtection="1">
      <alignment horizontal="right" vertical="center"/>
    </xf>
    <xf numFmtId="164" fontId="4" fillId="8" borderId="11" xfId="0" applyNumberFormat="1" applyFont="1" applyFill="1" applyBorder="1" applyProtection="1">
      <protection locked="0"/>
    </xf>
    <xf numFmtId="164" fontId="6" fillId="8" borderId="38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0" fillId="3" borderId="48" xfId="0" applyFill="1" applyBorder="1"/>
    <xf numFmtId="0" fontId="0" fillId="0" borderId="31" xfId="0" applyBorder="1"/>
    <xf numFmtId="164" fontId="6" fillId="0" borderId="39" xfId="5" applyNumberFormat="1" applyFont="1" applyFill="1" applyBorder="1" applyAlignment="1" applyProtection="1">
      <alignment horizontal="right" vertical="center"/>
    </xf>
    <xf numFmtId="164" fontId="6" fillId="0" borderId="6" xfId="2" applyNumberFormat="1" applyFont="1" applyBorder="1" applyAlignment="1" applyProtection="1">
      <alignment horizontal="right" vertical="center"/>
    </xf>
    <xf numFmtId="7" fontId="6" fillId="0" borderId="49" xfId="5" applyNumberFormat="1" applyFont="1" applyFill="1" applyBorder="1" applyAlignment="1" applyProtection="1">
      <alignment horizontal="right" vertical="center"/>
    </xf>
    <xf numFmtId="164" fontId="2" fillId="2" borderId="6" xfId="2" applyNumberFormat="1" applyFont="1" applyFill="1" applyBorder="1" applyAlignment="1" applyProtection="1">
      <alignment vertical="center"/>
    </xf>
    <xf numFmtId="164" fontId="4" fillId="2" borderId="1" xfId="0" applyNumberFormat="1" applyFont="1" applyFill="1" applyBorder="1"/>
    <xf numFmtId="0" fontId="2" fillId="4" borderId="19" xfId="0" applyFont="1" applyFill="1" applyBorder="1" applyAlignment="1">
      <alignment vertical="center"/>
    </xf>
    <xf numFmtId="164" fontId="2" fillId="4" borderId="6" xfId="2" applyNumberFormat="1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>
      <alignment vertical="center"/>
    </xf>
    <xf numFmtId="164" fontId="2" fillId="6" borderId="6" xfId="2" applyNumberFormat="1" applyFont="1" applyFill="1" applyBorder="1" applyAlignment="1" applyProtection="1">
      <alignment horizontal="right" vertical="center"/>
    </xf>
    <xf numFmtId="7" fontId="6" fillId="0" borderId="45" xfId="5" applyNumberFormat="1" applyFont="1" applyBorder="1" applyAlignment="1" applyProtection="1">
      <alignment horizontal="right" vertical="center"/>
    </xf>
    <xf numFmtId="164" fontId="2" fillId="6" borderId="6" xfId="2" applyNumberFormat="1" applyFont="1" applyFill="1" applyBorder="1" applyAlignment="1" applyProtection="1">
      <alignment vertical="center"/>
    </xf>
    <xf numFmtId="164" fontId="8" fillId="7" borderId="1" xfId="0" applyNumberFormat="1" applyFont="1" applyFill="1" applyBorder="1"/>
    <xf numFmtId="164" fontId="2" fillId="4" borderId="1" xfId="2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>
      <alignment vertical="center"/>
    </xf>
    <xf numFmtId="164" fontId="2" fillId="6" borderId="3" xfId="2" applyNumberFormat="1" applyFont="1" applyFill="1" applyBorder="1" applyAlignment="1" applyProtection="1">
      <alignment horizontal="right" vertical="center"/>
    </xf>
    <xf numFmtId="0" fontId="2" fillId="6" borderId="6" xfId="0" applyFont="1" applyFill="1" applyBorder="1" applyAlignment="1">
      <alignment vertical="center"/>
    </xf>
    <xf numFmtId="7" fontId="6" fillId="0" borderId="1" xfId="5" applyNumberFormat="1" applyFont="1" applyBorder="1" applyAlignment="1" applyProtection="1">
      <alignment horizontal="right" vertical="center"/>
    </xf>
    <xf numFmtId="164" fontId="8" fillId="7" borderId="2" xfId="0" applyNumberFormat="1" applyFont="1" applyFill="1" applyBorder="1"/>
    <xf numFmtId="0" fontId="4" fillId="7" borderId="6" xfId="0" applyFont="1" applyFill="1" applyBorder="1"/>
    <xf numFmtId="164" fontId="2" fillId="6" borderId="1" xfId="2" applyNumberFormat="1" applyFont="1" applyFill="1" applyBorder="1" applyAlignment="1" applyProtection="1">
      <alignment vertical="center"/>
    </xf>
    <xf numFmtId="164" fontId="4" fillId="4" borderId="2" xfId="0" applyNumberFormat="1" applyFont="1" applyFill="1" applyBorder="1"/>
    <xf numFmtId="164" fontId="4" fillId="6" borderId="19" xfId="0" applyNumberFormat="1" applyFont="1" applyFill="1" applyBorder="1"/>
    <xf numFmtId="164" fontId="4" fillId="0" borderId="19" xfId="0" applyNumberFormat="1" applyFont="1" applyBorder="1"/>
    <xf numFmtId="164" fontId="4" fillId="6" borderId="1" xfId="0" applyNumberFormat="1" applyFont="1" applyFill="1" applyBorder="1"/>
    <xf numFmtId="164" fontId="4" fillId="0" borderId="3" xfId="0" applyNumberFormat="1" applyFont="1" applyBorder="1"/>
    <xf numFmtId="164" fontId="8" fillId="7" borderId="6" xfId="0" applyNumberFormat="1" applyFont="1" applyFill="1" applyBorder="1"/>
    <xf numFmtId="0" fontId="4" fillId="0" borderId="19" xfId="0" applyFont="1" applyBorder="1"/>
    <xf numFmtId="0" fontId="0" fillId="3" borderId="2" xfId="0" applyFill="1" applyBorder="1"/>
    <xf numFmtId="0" fontId="0" fillId="2" borderId="1" xfId="0" applyFill="1" applyBorder="1"/>
    <xf numFmtId="0" fontId="0" fillId="6" borderId="1" xfId="0" applyFill="1" applyBorder="1"/>
    <xf numFmtId="0" fontId="4" fillId="0" borderId="5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164" fontId="2" fillId="6" borderId="26" xfId="0" applyNumberFormat="1" applyFont="1" applyFill="1" applyBorder="1" applyAlignment="1">
      <alignment horizontal="center" vertical="center" wrapText="1"/>
    </xf>
    <xf numFmtId="164" fontId="4" fillId="6" borderId="30" xfId="0" applyNumberFormat="1" applyFont="1" applyFill="1" applyBorder="1" applyAlignment="1">
      <alignment horizontal="center" vertical="center"/>
    </xf>
    <xf numFmtId="164" fontId="4" fillId="6" borderId="3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8" fontId="2" fillId="0" borderId="0" xfId="6" applyNumberFormat="1" applyFont="1" applyAlignment="1" applyProtection="1">
      <alignment horizontal="left"/>
      <protection locked="0"/>
    </xf>
    <xf numFmtId="0" fontId="0" fillId="8" borderId="31" xfId="0" applyFill="1" applyBorder="1" applyAlignment="1">
      <alignment horizontal="center" wrapText="1"/>
    </xf>
    <xf numFmtId="0" fontId="0" fillId="8" borderId="31" xfId="0" applyFill="1" applyBorder="1" applyAlignment="1">
      <alignment horizontal="center"/>
    </xf>
    <xf numFmtId="0" fontId="2" fillId="6" borderId="19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38" fontId="6" fillId="0" borderId="0" xfId="6" applyNumberFormat="1" applyFont="1" applyAlignment="1">
      <alignment horizontal="center"/>
    </xf>
    <xf numFmtId="0" fontId="2" fillId="2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</cellXfs>
  <cellStyles count="7">
    <cellStyle name="Comma" xfId="1" builtinId="3"/>
    <cellStyle name="Currency" xfId="2" builtinId="4"/>
    <cellStyle name="Currency 2" xfId="5" xr:uid="{9313CBED-D28A-4553-9725-BFA576B1345B}"/>
    <cellStyle name="Normal" xfId="0" builtinId="0"/>
    <cellStyle name="Normal 2" xfId="4" xr:uid="{B0450E58-5F5D-42BE-9350-F5B53379BA8F}"/>
    <cellStyle name="Normal 5" xfId="3" xr:uid="{107BEDFA-D74E-4839-8D42-5B146CDA5BDA}"/>
    <cellStyle name="Normal_ConstructionCostMagellanDrWLImp" xfId="6" xr:uid="{CD25C507-49DE-41DB-B7DC-428C6FC92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2269-564C-4AE1-BC7D-681E7D310820}">
  <dimension ref="A1:K136"/>
  <sheetViews>
    <sheetView tabSelected="1" zoomScaleNormal="100" workbookViewId="0">
      <selection activeCell="G6" sqref="G6"/>
    </sheetView>
  </sheetViews>
  <sheetFormatPr defaultRowHeight="15" x14ac:dyDescent="0.25"/>
  <cols>
    <col min="1" max="1" width="7.28515625" customWidth="1"/>
    <col min="2" max="2" width="54.85546875" bestFit="1" customWidth="1"/>
    <col min="3" max="3" width="8.5703125" customWidth="1"/>
    <col min="4" max="4" width="8.7109375" customWidth="1"/>
    <col min="5" max="5" width="13.7109375" hidden="1" customWidth="1"/>
    <col min="6" max="6" width="16.7109375" hidden="1" customWidth="1"/>
    <col min="7" max="8" width="16.7109375" customWidth="1"/>
    <col min="9" max="9" width="16.7109375" style="46" customWidth="1"/>
    <col min="10" max="10" width="16.7109375" customWidth="1"/>
    <col min="11" max="11" width="14.5703125" bestFit="1" customWidth="1"/>
  </cols>
  <sheetData>
    <row r="1" spans="1:11" ht="60" customHeight="1" thickBot="1" x14ac:dyDescent="0.3">
      <c r="A1" s="161" t="s">
        <v>111</v>
      </c>
      <c r="B1" s="162"/>
      <c r="C1" s="162"/>
      <c r="D1" s="163"/>
      <c r="E1" s="158" t="s">
        <v>113</v>
      </c>
      <c r="F1" s="159"/>
      <c r="G1" s="139"/>
      <c r="H1" s="1"/>
      <c r="I1" s="2"/>
      <c r="J1" s="1"/>
    </row>
    <row r="2" spans="1:11" ht="19.5" customHeight="1" thickBot="1" x14ac:dyDescent="0.3">
      <c r="A2" s="164" t="s">
        <v>0</v>
      </c>
      <c r="B2" s="164" t="s">
        <v>1</v>
      </c>
      <c r="C2" s="140" t="s">
        <v>2</v>
      </c>
      <c r="D2" s="140" t="s">
        <v>3</v>
      </c>
      <c r="E2" s="152" t="s">
        <v>115</v>
      </c>
      <c r="F2" s="152" t="s">
        <v>116</v>
      </c>
      <c r="G2" s="140" t="s">
        <v>117</v>
      </c>
      <c r="H2" s="140" t="s">
        <v>118</v>
      </c>
      <c r="I2" s="142" t="s">
        <v>119</v>
      </c>
      <c r="J2" s="140" t="s">
        <v>120</v>
      </c>
      <c r="K2" s="166" t="s">
        <v>121</v>
      </c>
    </row>
    <row r="3" spans="1:11" ht="21" customHeight="1" thickBot="1" x14ac:dyDescent="0.3">
      <c r="A3" s="164"/>
      <c r="B3" s="164"/>
      <c r="C3" s="140"/>
      <c r="D3" s="140"/>
      <c r="E3" s="185"/>
      <c r="F3" s="153"/>
      <c r="G3" s="160"/>
      <c r="H3" s="141"/>
      <c r="I3" s="143"/>
      <c r="J3" s="141"/>
      <c r="K3" s="167"/>
    </row>
    <row r="4" spans="1:11" ht="28.5" customHeight="1" thickBot="1" x14ac:dyDescent="0.3">
      <c r="A4" s="164"/>
      <c r="B4" s="164"/>
      <c r="C4" s="140"/>
      <c r="D4" s="140"/>
      <c r="E4" s="185"/>
      <c r="F4" s="153"/>
      <c r="G4" s="160"/>
      <c r="H4" s="141"/>
      <c r="I4" s="143"/>
      <c r="J4" s="141"/>
      <c r="K4" s="167"/>
    </row>
    <row r="5" spans="1:11" ht="15.75" thickBot="1" x14ac:dyDescent="0.3">
      <c r="A5" s="154" t="s">
        <v>6</v>
      </c>
      <c r="B5" s="155"/>
      <c r="C5" s="155"/>
      <c r="D5" s="155"/>
      <c r="E5" s="155"/>
      <c r="F5" s="155"/>
      <c r="G5" s="106"/>
      <c r="H5" s="106"/>
      <c r="I5" s="106"/>
      <c r="J5" s="136"/>
      <c r="K5" s="108"/>
    </row>
    <row r="6" spans="1:11" x14ac:dyDescent="0.25">
      <c r="A6" s="3">
        <v>1</v>
      </c>
      <c r="B6" s="4" t="s">
        <v>7</v>
      </c>
      <c r="C6" s="5">
        <v>1</v>
      </c>
      <c r="D6" s="6" t="s">
        <v>8</v>
      </c>
      <c r="E6" s="7">
        <v>230155.2</v>
      </c>
      <c r="F6" s="8">
        <f>+E6*$C6</f>
        <v>230155.2</v>
      </c>
      <c r="G6" s="7"/>
      <c r="H6" s="8">
        <f>+G6*$C6</f>
        <v>0</v>
      </c>
      <c r="I6" s="7"/>
      <c r="J6" s="14">
        <f>+I6*$C6</f>
        <v>0</v>
      </c>
    </row>
    <row r="7" spans="1:11" x14ac:dyDescent="0.25">
      <c r="A7" s="9">
        <f>A6+1</f>
        <v>2</v>
      </c>
      <c r="B7" s="10" t="s">
        <v>9</v>
      </c>
      <c r="C7" s="11">
        <v>1</v>
      </c>
      <c r="D7" s="12" t="s">
        <v>8</v>
      </c>
      <c r="E7" s="13">
        <v>25000</v>
      </c>
      <c r="F7" s="14">
        <f>+E7*$C7</f>
        <v>25000</v>
      </c>
      <c r="G7" s="13"/>
      <c r="H7" s="14">
        <f>+G7*$C7</f>
        <v>0</v>
      </c>
      <c r="I7" s="13"/>
      <c r="J7" s="14">
        <f>+I7*$C7</f>
        <v>0</v>
      </c>
    </row>
    <row r="8" spans="1:11" x14ac:dyDescent="0.25">
      <c r="A8" s="9">
        <f>A7+1</f>
        <v>3</v>
      </c>
      <c r="B8" s="10" t="s">
        <v>10</v>
      </c>
      <c r="C8" s="11">
        <v>1</v>
      </c>
      <c r="D8" s="12" t="s">
        <v>8</v>
      </c>
      <c r="E8" s="13">
        <v>4250</v>
      </c>
      <c r="F8" s="14">
        <f t="shared" ref="F8:F13" si="0">+E8*$C8</f>
        <v>4250</v>
      </c>
      <c r="G8" s="13"/>
      <c r="H8" s="14">
        <f t="shared" ref="H8:H13" si="1">+G8*$C8</f>
        <v>0</v>
      </c>
      <c r="I8" s="13"/>
      <c r="J8" s="14">
        <f t="shared" ref="J8:J13" si="2">+I8*$C8</f>
        <v>0</v>
      </c>
    </row>
    <row r="9" spans="1:11" x14ac:dyDescent="0.25">
      <c r="A9" s="9">
        <f>A8+1</f>
        <v>4</v>
      </c>
      <c r="B9" s="10" t="s">
        <v>11</v>
      </c>
      <c r="C9" s="11">
        <v>1</v>
      </c>
      <c r="D9" s="12" t="s">
        <v>8</v>
      </c>
      <c r="E9" s="13">
        <v>2500</v>
      </c>
      <c r="F9" s="14">
        <f t="shared" si="0"/>
        <v>2500</v>
      </c>
      <c r="G9" s="13"/>
      <c r="H9" s="14">
        <f t="shared" si="1"/>
        <v>0</v>
      </c>
      <c r="I9" s="13"/>
      <c r="J9" s="14">
        <f t="shared" si="2"/>
        <v>0</v>
      </c>
    </row>
    <row r="10" spans="1:11" x14ac:dyDescent="0.25">
      <c r="A10" s="9">
        <f t="shared" ref="A10:A13" si="3">A9+1</f>
        <v>5</v>
      </c>
      <c r="B10" s="10" t="s">
        <v>12</v>
      </c>
      <c r="C10" s="11">
        <v>1</v>
      </c>
      <c r="D10" s="12" t="s">
        <v>8</v>
      </c>
      <c r="E10" s="13">
        <v>5000</v>
      </c>
      <c r="F10" s="14">
        <f t="shared" si="0"/>
        <v>5000</v>
      </c>
      <c r="G10" s="13"/>
      <c r="H10" s="14">
        <f t="shared" si="1"/>
        <v>0</v>
      </c>
      <c r="I10" s="13"/>
      <c r="J10" s="14">
        <f t="shared" si="2"/>
        <v>0</v>
      </c>
    </row>
    <row r="11" spans="1:11" x14ac:dyDescent="0.25">
      <c r="A11" s="9">
        <f t="shared" si="3"/>
        <v>6</v>
      </c>
      <c r="B11" s="10" t="s">
        <v>13</v>
      </c>
      <c r="C11" s="11">
        <v>1</v>
      </c>
      <c r="D11" s="12" t="s">
        <v>8</v>
      </c>
      <c r="E11" s="13">
        <v>1000</v>
      </c>
      <c r="F11" s="14">
        <f t="shared" si="0"/>
        <v>1000</v>
      </c>
      <c r="G11" s="13"/>
      <c r="H11" s="14">
        <f t="shared" si="1"/>
        <v>0</v>
      </c>
      <c r="I11" s="13"/>
      <c r="J11" s="14">
        <f t="shared" si="2"/>
        <v>0</v>
      </c>
    </row>
    <row r="12" spans="1:11" x14ac:dyDescent="0.25">
      <c r="A12" s="9">
        <f t="shared" si="3"/>
        <v>7</v>
      </c>
      <c r="B12" s="10" t="s">
        <v>14</v>
      </c>
      <c r="C12" s="11">
        <v>1</v>
      </c>
      <c r="D12" s="15" t="s">
        <v>8</v>
      </c>
      <c r="E12" s="13">
        <v>35000</v>
      </c>
      <c r="F12" s="14">
        <f t="shared" si="0"/>
        <v>35000</v>
      </c>
      <c r="G12" s="13"/>
      <c r="H12" s="14">
        <f t="shared" si="1"/>
        <v>0</v>
      </c>
      <c r="I12" s="13"/>
      <c r="J12" s="14">
        <f t="shared" si="2"/>
        <v>0</v>
      </c>
    </row>
    <row r="13" spans="1:11" ht="15.75" thickBot="1" x14ac:dyDescent="0.3">
      <c r="A13" s="16">
        <f t="shared" si="3"/>
        <v>8</v>
      </c>
      <c r="B13" s="17" t="s">
        <v>15</v>
      </c>
      <c r="C13" s="18">
        <v>1</v>
      </c>
      <c r="D13" s="19" t="s">
        <v>16</v>
      </c>
      <c r="E13" s="20">
        <v>500</v>
      </c>
      <c r="F13" s="21">
        <f t="shared" si="0"/>
        <v>500</v>
      </c>
      <c r="G13" s="20"/>
      <c r="H13" s="21">
        <f t="shared" si="1"/>
        <v>0</v>
      </c>
      <c r="I13" s="20"/>
      <c r="J13" s="21">
        <f t="shared" si="2"/>
        <v>0</v>
      </c>
    </row>
    <row r="14" spans="1:11" ht="15.75" thickBot="1" x14ac:dyDescent="0.3">
      <c r="A14" s="22"/>
      <c r="B14" s="156" t="s">
        <v>17</v>
      </c>
      <c r="C14" s="157"/>
      <c r="D14" s="157"/>
      <c r="E14" s="23"/>
      <c r="F14" s="24">
        <f>SUM(F6:F13)</f>
        <v>303405.2</v>
      </c>
      <c r="G14" s="23"/>
      <c r="H14" s="26">
        <f>SUM(H6:H13)</f>
        <v>0</v>
      </c>
      <c r="I14" s="25"/>
      <c r="J14" s="26">
        <f>SUM(J6:J13)</f>
        <v>0</v>
      </c>
    </row>
    <row r="15" spans="1:11" ht="15.75" thickBot="1" x14ac:dyDescent="0.3">
      <c r="A15" s="154" t="s">
        <v>18</v>
      </c>
      <c r="B15" s="155"/>
      <c r="C15" s="155"/>
      <c r="D15" s="155"/>
      <c r="E15" s="155"/>
      <c r="F15" s="155"/>
      <c r="G15" s="106"/>
      <c r="H15" s="106"/>
      <c r="I15" s="106"/>
      <c r="J15" s="106"/>
      <c r="K15" s="108"/>
    </row>
    <row r="16" spans="1:11" x14ac:dyDescent="0.25">
      <c r="A16" s="3">
        <f>A13+1</f>
        <v>9</v>
      </c>
      <c r="B16" s="27" t="s">
        <v>19</v>
      </c>
      <c r="C16" s="28">
        <v>4000</v>
      </c>
      <c r="D16" s="6" t="s">
        <v>20</v>
      </c>
      <c r="E16" s="29">
        <v>150</v>
      </c>
      <c r="F16" s="8">
        <f t="shared" ref="F16:F54" si="4">+E16*$C16</f>
        <v>600000</v>
      </c>
      <c r="G16" s="29"/>
      <c r="H16" s="8">
        <f t="shared" ref="H16:H54" si="5">+G16*$C16</f>
        <v>0</v>
      </c>
      <c r="I16" s="29"/>
      <c r="J16" s="8">
        <f t="shared" ref="J16:J54" si="6">+I16*$C16</f>
        <v>0</v>
      </c>
    </row>
    <row r="17" spans="1:10" x14ac:dyDescent="0.25">
      <c r="A17" s="9">
        <f>A16+1</f>
        <v>10</v>
      </c>
      <c r="B17" s="30" t="s">
        <v>21</v>
      </c>
      <c r="C17" s="31">
        <v>900</v>
      </c>
      <c r="D17" s="15" t="s">
        <v>20</v>
      </c>
      <c r="E17" s="32">
        <v>75</v>
      </c>
      <c r="F17" s="14">
        <f t="shared" si="4"/>
        <v>67500</v>
      </c>
      <c r="G17" s="32"/>
      <c r="H17" s="14">
        <f t="shared" si="5"/>
        <v>0</v>
      </c>
      <c r="I17" s="32"/>
      <c r="J17" s="14">
        <f t="shared" si="6"/>
        <v>0</v>
      </c>
    </row>
    <row r="18" spans="1:10" x14ac:dyDescent="0.25">
      <c r="A18" s="9">
        <v>17</v>
      </c>
      <c r="B18" s="10" t="s">
        <v>22</v>
      </c>
      <c r="C18" s="31">
        <v>90</v>
      </c>
      <c r="D18" s="15" t="s">
        <v>20</v>
      </c>
      <c r="E18" s="32">
        <v>1100</v>
      </c>
      <c r="F18" s="14">
        <f t="shared" si="4"/>
        <v>99000</v>
      </c>
      <c r="G18" s="32"/>
      <c r="H18" s="14">
        <f t="shared" si="5"/>
        <v>0</v>
      </c>
      <c r="I18" s="32"/>
      <c r="J18" s="14">
        <f t="shared" si="6"/>
        <v>0</v>
      </c>
    </row>
    <row r="19" spans="1:10" x14ac:dyDescent="0.25">
      <c r="A19" s="9">
        <f t="shared" ref="A19:A52" si="7">A18+1</f>
        <v>18</v>
      </c>
      <c r="B19" s="10" t="s">
        <v>23</v>
      </c>
      <c r="C19" s="31">
        <v>20</v>
      </c>
      <c r="D19" s="15" t="s">
        <v>16</v>
      </c>
      <c r="E19" s="32">
        <v>3000</v>
      </c>
      <c r="F19" s="14">
        <f t="shared" si="4"/>
        <v>60000</v>
      </c>
      <c r="G19" s="32"/>
      <c r="H19" s="14">
        <f t="shared" si="5"/>
        <v>0</v>
      </c>
      <c r="I19" s="32"/>
      <c r="J19" s="14">
        <f t="shared" si="6"/>
        <v>0</v>
      </c>
    </row>
    <row r="20" spans="1:10" x14ac:dyDescent="0.25">
      <c r="A20" s="9">
        <f t="shared" si="7"/>
        <v>19</v>
      </c>
      <c r="B20" s="10" t="s">
        <v>24</v>
      </c>
      <c r="C20" s="31">
        <v>3</v>
      </c>
      <c r="D20" s="15" t="s">
        <v>16</v>
      </c>
      <c r="E20" s="32">
        <v>3000</v>
      </c>
      <c r="F20" s="14">
        <f t="shared" si="4"/>
        <v>9000</v>
      </c>
      <c r="G20" s="32"/>
      <c r="H20" s="14">
        <f t="shared" si="5"/>
        <v>0</v>
      </c>
      <c r="I20" s="32"/>
      <c r="J20" s="14">
        <f t="shared" si="6"/>
        <v>0</v>
      </c>
    </row>
    <row r="21" spans="1:10" x14ac:dyDescent="0.25">
      <c r="A21" s="9">
        <f t="shared" si="7"/>
        <v>20</v>
      </c>
      <c r="B21" s="10" t="s">
        <v>25</v>
      </c>
      <c r="C21" s="31">
        <v>6</v>
      </c>
      <c r="D21" s="15" t="s">
        <v>16</v>
      </c>
      <c r="E21" s="32">
        <v>3000</v>
      </c>
      <c r="F21" s="14">
        <f t="shared" si="4"/>
        <v>18000</v>
      </c>
      <c r="G21" s="32"/>
      <c r="H21" s="14">
        <f t="shared" si="5"/>
        <v>0</v>
      </c>
      <c r="I21" s="32"/>
      <c r="J21" s="14">
        <f t="shared" si="6"/>
        <v>0</v>
      </c>
    </row>
    <row r="22" spans="1:10" x14ac:dyDescent="0.25">
      <c r="A22" s="9">
        <f t="shared" si="7"/>
        <v>21</v>
      </c>
      <c r="B22" s="10" t="s">
        <v>26</v>
      </c>
      <c r="C22" s="31">
        <v>1</v>
      </c>
      <c r="D22" s="15" t="s">
        <v>16</v>
      </c>
      <c r="E22" s="32">
        <v>2500</v>
      </c>
      <c r="F22" s="14">
        <f t="shared" si="4"/>
        <v>2500</v>
      </c>
      <c r="G22" s="32"/>
      <c r="H22" s="14">
        <f t="shared" si="5"/>
        <v>0</v>
      </c>
      <c r="I22" s="32"/>
      <c r="J22" s="14">
        <f t="shared" si="6"/>
        <v>0</v>
      </c>
    </row>
    <row r="23" spans="1:10" x14ac:dyDescent="0.25">
      <c r="A23" s="9">
        <f t="shared" si="7"/>
        <v>22</v>
      </c>
      <c r="B23" s="10" t="s">
        <v>27</v>
      </c>
      <c r="C23" s="31">
        <v>1</v>
      </c>
      <c r="D23" s="15" t="s">
        <v>16</v>
      </c>
      <c r="E23" s="32">
        <v>2500</v>
      </c>
      <c r="F23" s="14">
        <f t="shared" si="4"/>
        <v>2500</v>
      </c>
      <c r="G23" s="32"/>
      <c r="H23" s="14">
        <f t="shared" si="5"/>
        <v>0</v>
      </c>
      <c r="I23" s="32"/>
      <c r="J23" s="14">
        <f t="shared" si="6"/>
        <v>0</v>
      </c>
    </row>
    <row r="24" spans="1:10" x14ac:dyDescent="0.25">
      <c r="A24" s="9">
        <f t="shared" si="7"/>
        <v>23</v>
      </c>
      <c r="B24" s="30" t="s">
        <v>28</v>
      </c>
      <c r="C24" s="31">
        <v>3</v>
      </c>
      <c r="D24" s="15" t="s">
        <v>16</v>
      </c>
      <c r="E24" s="32">
        <v>1250</v>
      </c>
      <c r="F24" s="14">
        <f t="shared" si="4"/>
        <v>3750</v>
      </c>
      <c r="G24" s="32"/>
      <c r="H24" s="14">
        <f t="shared" si="5"/>
        <v>0</v>
      </c>
      <c r="I24" s="32"/>
      <c r="J24" s="14">
        <f t="shared" si="6"/>
        <v>0</v>
      </c>
    </row>
    <row r="25" spans="1:10" x14ac:dyDescent="0.25">
      <c r="A25" s="9">
        <f t="shared" si="7"/>
        <v>24</v>
      </c>
      <c r="B25" s="30" t="s">
        <v>29</v>
      </c>
      <c r="C25" s="31">
        <v>5</v>
      </c>
      <c r="D25" s="15" t="s">
        <v>16</v>
      </c>
      <c r="E25" s="32">
        <v>1250</v>
      </c>
      <c r="F25" s="14">
        <f t="shared" si="4"/>
        <v>6250</v>
      </c>
      <c r="G25" s="32"/>
      <c r="H25" s="14">
        <f t="shared" si="5"/>
        <v>0</v>
      </c>
      <c r="I25" s="32"/>
      <c r="J25" s="14">
        <f t="shared" si="6"/>
        <v>0</v>
      </c>
    </row>
    <row r="26" spans="1:10" x14ac:dyDescent="0.25">
      <c r="A26" s="9">
        <f t="shared" si="7"/>
        <v>25</v>
      </c>
      <c r="B26" s="30" t="s">
        <v>30</v>
      </c>
      <c r="C26" s="31">
        <v>1</v>
      </c>
      <c r="D26" s="15" t="s">
        <v>16</v>
      </c>
      <c r="E26" s="32">
        <v>1250</v>
      </c>
      <c r="F26" s="14">
        <f t="shared" si="4"/>
        <v>1250</v>
      </c>
      <c r="G26" s="32"/>
      <c r="H26" s="14">
        <f t="shared" si="5"/>
        <v>0</v>
      </c>
      <c r="I26" s="32"/>
      <c r="J26" s="14">
        <f t="shared" si="6"/>
        <v>0</v>
      </c>
    </row>
    <row r="27" spans="1:10" x14ac:dyDescent="0.25">
      <c r="A27" s="9">
        <v>44</v>
      </c>
      <c r="B27" s="10" t="s">
        <v>31</v>
      </c>
      <c r="C27" s="31">
        <v>3</v>
      </c>
      <c r="D27" s="15" t="s">
        <v>16</v>
      </c>
      <c r="E27" s="32">
        <v>12000</v>
      </c>
      <c r="F27" s="14">
        <f t="shared" si="4"/>
        <v>36000</v>
      </c>
      <c r="G27" s="32"/>
      <c r="H27" s="14">
        <f t="shared" si="5"/>
        <v>0</v>
      </c>
      <c r="I27" s="32"/>
      <c r="J27" s="14">
        <f t="shared" si="6"/>
        <v>0</v>
      </c>
    </row>
    <row r="28" spans="1:10" x14ac:dyDescent="0.25">
      <c r="A28" s="9">
        <f t="shared" si="7"/>
        <v>45</v>
      </c>
      <c r="B28" s="10" t="s">
        <v>32</v>
      </c>
      <c r="C28" s="31">
        <v>1</v>
      </c>
      <c r="D28" s="15" t="s">
        <v>16</v>
      </c>
      <c r="E28" s="32">
        <v>5500</v>
      </c>
      <c r="F28" s="14">
        <f t="shared" si="4"/>
        <v>5500</v>
      </c>
      <c r="G28" s="32"/>
      <c r="H28" s="14">
        <f t="shared" si="5"/>
        <v>0</v>
      </c>
      <c r="I28" s="32"/>
      <c r="J28" s="14">
        <f t="shared" si="6"/>
        <v>0</v>
      </c>
    </row>
    <row r="29" spans="1:10" x14ac:dyDescent="0.25">
      <c r="A29" s="9">
        <v>48</v>
      </c>
      <c r="B29" s="30" t="s">
        <v>33</v>
      </c>
      <c r="C29" s="31">
        <v>4</v>
      </c>
      <c r="D29" s="15" t="s">
        <v>16</v>
      </c>
      <c r="E29" s="32">
        <v>5000</v>
      </c>
      <c r="F29" s="14">
        <f t="shared" si="4"/>
        <v>20000</v>
      </c>
      <c r="G29" s="32"/>
      <c r="H29" s="14">
        <f t="shared" si="5"/>
        <v>0</v>
      </c>
      <c r="I29" s="32"/>
      <c r="J29" s="14">
        <f t="shared" si="6"/>
        <v>0</v>
      </c>
    </row>
    <row r="30" spans="1:10" x14ac:dyDescent="0.25">
      <c r="A30" s="9">
        <f t="shared" si="7"/>
        <v>49</v>
      </c>
      <c r="B30" s="33" t="s">
        <v>34</v>
      </c>
      <c r="C30" s="31">
        <v>100</v>
      </c>
      <c r="D30" s="34" t="s">
        <v>16</v>
      </c>
      <c r="E30" s="32">
        <v>1100</v>
      </c>
      <c r="F30" s="14">
        <f t="shared" si="4"/>
        <v>110000</v>
      </c>
      <c r="G30" s="32"/>
      <c r="H30" s="14">
        <f t="shared" si="5"/>
        <v>0</v>
      </c>
      <c r="I30" s="32"/>
      <c r="J30" s="14">
        <f t="shared" si="6"/>
        <v>0</v>
      </c>
    </row>
    <row r="31" spans="1:10" x14ac:dyDescent="0.25">
      <c r="A31" s="9">
        <v>51</v>
      </c>
      <c r="B31" s="33" t="s">
        <v>35</v>
      </c>
      <c r="C31" s="31">
        <v>10</v>
      </c>
      <c r="D31" s="34" t="s">
        <v>16</v>
      </c>
      <c r="E31" s="32">
        <v>700</v>
      </c>
      <c r="F31" s="14">
        <f t="shared" si="4"/>
        <v>7000</v>
      </c>
      <c r="G31" s="32"/>
      <c r="H31" s="14">
        <f t="shared" si="5"/>
        <v>0</v>
      </c>
      <c r="I31" s="32"/>
      <c r="J31" s="14">
        <f t="shared" si="6"/>
        <v>0</v>
      </c>
    </row>
    <row r="32" spans="1:10" x14ac:dyDescent="0.25">
      <c r="A32" s="9">
        <v>54</v>
      </c>
      <c r="B32" s="30" t="s">
        <v>36</v>
      </c>
      <c r="C32" s="31">
        <v>1</v>
      </c>
      <c r="D32" s="15" t="s">
        <v>16</v>
      </c>
      <c r="E32" s="32">
        <v>3000</v>
      </c>
      <c r="F32" s="14">
        <f t="shared" si="4"/>
        <v>3000</v>
      </c>
      <c r="G32" s="32"/>
      <c r="H32" s="14">
        <f t="shared" si="5"/>
        <v>0</v>
      </c>
      <c r="I32" s="32"/>
      <c r="J32" s="14">
        <f t="shared" si="6"/>
        <v>0</v>
      </c>
    </row>
    <row r="33" spans="1:10" x14ac:dyDescent="0.25">
      <c r="A33" s="9">
        <f t="shared" si="7"/>
        <v>55</v>
      </c>
      <c r="B33" s="30" t="s">
        <v>37</v>
      </c>
      <c r="C33" s="31">
        <v>1</v>
      </c>
      <c r="D33" s="15" t="s">
        <v>16</v>
      </c>
      <c r="E33" s="32">
        <v>1500</v>
      </c>
      <c r="F33" s="14">
        <f t="shared" si="4"/>
        <v>1500</v>
      </c>
      <c r="G33" s="32"/>
      <c r="H33" s="14">
        <f t="shared" si="5"/>
        <v>0</v>
      </c>
      <c r="I33" s="32"/>
      <c r="J33" s="14">
        <f t="shared" si="6"/>
        <v>0</v>
      </c>
    </row>
    <row r="34" spans="1:10" x14ac:dyDescent="0.25">
      <c r="A34" s="9">
        <v>61</v>
      </c>
      <c r="B34" s="10" t="s">
        <v>38</v>
      </c>
      <c r="C34" s="31">
        <v>1</v>
      </c>
      <c r="D34" s="15" t="s">
        <v>16</v>
      </c>
      <c r="E34" s="32">
        <v>10000</v>
      </c>
      <c r="F34" s="14">
        <f t="shared" si="4"/>
        <v>10000</v>
      </c>
      <c r="G34" s="32"/>
      <c r="H34" s="14">
        <f t="shared" si="5"/>
        <v>0</v>
      </c>
      <c r="I34" s="32"/>
      <c r="J34" s="14">
        <f t="shared" si="6"/>
        <v>0</v>
      </c>
    </row>
    <row r="35" spans="1:10" x14ac:dyDescent="0.25">
      <c r="A35" s="9">
        <f t="shared" si="7"/>
        <v>62</v>
      </c>
      <c r="B35" s="10" t="s">
        <v>39</v>
      </c>
      <c r="C35" s="31">
        <v>3</v>
      </c>
      <c r="D35" s="15" t="s">
        <v>16</v>
      </c>
      <c r="E35" s="32">
        <v>7500</v>
      </c>
      <c r="F35" s="14">
        <f t="shared" si="4"/>
        <v>22500</v>
      </c>
      <c r="G35" s="32"/>
      <c r="H35" s="14">
        <f t="shared" si="5"/>
        <v>0</v>
      </c>
      <c r="I35" s="32"/>
      <c r="J35" s="14">
        <f t="shared" si="6"/>
        <v>0</v>
      </c>
    </row>
    <row r="36" spans="1:10" x14ac:dyDescent="0.25">
      <c r="A36" s="9">
        <v>68</v>
      </c>
      <c r="B36" s="10" t="s">
        <v>40</v>
      </c>
      <c r="C36" s="31">
        <v>4137</v>
      </c>
      <c r="D36" s="15" t="s">
        <v>41</v>
      </c>
      <c r="E36" s="32">
        <v>25</v>
      </c>
      <c r="F36" s="14">
        <f t="shared" si="4"/>
        <v>103425</v>
      </c>
      <c r="G36" s="32"/>
      <c r="H36" s="14">
        <f t="shared" si="5"/>
        <v>0</v>
      </c>
      <c r="I36" s="32"/>
      <c r="J36" s="14">
        <f t="shared" si="6"/>
        <v>0</v>
      </c>
    </row>
    <row r="37" spans="1:10" x14ac:dyDescent="0.25">
      <c r="A37" s="9">
        <f t="shared" si="7"/>
        <v>69</v>
      </c>
      <c r="B37" s="10" t="s">
        <v>42</v>
      </c>
      <c r="C37" s="31">
        <v>2678</v>
      </c>
      <c r="D37" s="15" t="s">
        <v>43</v>
      </c>
      <c r="E37" s="32">
        <v>55</v>
      </c>
      <c r="F37" s="14">
        <f t="shared" si="4"/>
        <v>147290</v>
      </c>
      <c r="G37" s="32"/>
      <c r="H37" s="14">
        <f t="shared" si="5"/>
        <v>0</v>
      </c>
      <c r="I37" s="32"/>
      <c r="J37" s="14">
        <f t="shared" si="6"/>
        <v>0</v>
      </c>
    </row>
    <row r="38" spans="1:10" x14ac:dyDescent="0.25">
      <c r="A38" s="9">
        <f t="shared" si="7"/>
        <v>70</v>
      </c>
      <c r="B38" s="35" t="s">
        <v>44</v>
      </c>
      <c r="C38" s="31">
        <v>334</v>
      </c>
      <c r="D38" s="15" t="s">
        <v>45</v>
      </c>
      <c r="E38" s="32">
        <v>350</v>
      </c>
      <c r="F38" s="14">
        <f t="shared" si="4"/>
        <v>116900</v>
      </c>
      <c r="G38" s="32"/>
      <c r="H38" s="14">
        <f t="shared" si="5"/>
        <v>0</v>
      </c>
      <c r="I38" s="32"/>
      <c r="J38" s="14">
        <f t="shared" si="6"/>
        <v>0</v>
      </c>
    </row>
    <row r="39" spans="1:10" x14ac:dyDescent="0.25">
      <c r="A39" s="9">
        <f t="shared" si="7"/>
        <v>71</v>
      </c>
      <c r="B39" s="35" t="s">
        <v>46</v>
      </c>
      <c r="C39" s="31">
        <v>539</v>
      </c>
      <c r="D39" s="15" t="s">
        <v>45</v>
      </c>
      <c r="E39" s="32">
        <v>300</v>
      </c>
      <c r="F39" s="14">
        <f t="shared" si="4"/>
        <v>161700</v>
      </c>
      <c r="G39" s="32"/>
      <c r="H39" s="14">
        <f t="shared" si="5"/>
        <v>0</v>
      </c>
      <c r="I39" s="32"/>
      <c r="J39" s="14">
        <f t="shared" si="6"/>
        <v>0</v>
      </c>
    </row>
    <row r="40" spans="1:10" x14ac:dyDescent="0.25">
      <c r="A40" s="9">
        <f t="shared" si="7"/>
        <v>72</v>
      </c>
      <c r="B40" s="10" t="s">
        <v>47</v>
      </c>
      <c r="C40" s="31">
        <v>6776</v>
      </c>
      <c r="D40" s="15" t="s">
        <v>43</v>
      </c>
      <c r="E40" s="32">
        <v>13</v>
      </c>
      <c r="F40" s="14">
        <f t="shared" si="4"/>
        <v>88088</v>
      </c>
      <c r="G40" s="32"/>
      <c r="H40" s="14">
        <f t="shared" si="5"/>
        <v>0</v>
      </c>
      <c r="I40" s="32"/>
      <c r="J40" s="14">
        <f t="shared" si="6"/>
        <v>0</v>
      </c>
    </row>
    <row r="41" spans="1:10" x14ac:dyDescent="0.25">
      <c r="A41" s="9">
        <f t="shared" si="7"/>
        <v>73</v>
      </c>
      <c r="B41" s="10" t="s">
        <v>48</v>
      </c>
      <c r="C41" s="31">
        <v>100</v>
      </c>
      <c r="D41" s="15" t="s">
        <v>41</v>
      </c>
      <c r="E41" s="32">
        <v>30</v>
      </c>
      <c r="F41" s="14">
        <f t="shared" si="4"/>
        <v>3000</v>
      </c>
      <c r="G41" s="32"/>
      <c r="H41" s="14">
        <f t="shared" si="5"/>
        <v>0</v>
      </c>
      <c r="I41" s="32"/>
      <c r="J41" s="14">
        <f t="shared" si="6"/>
        <v>0</v>
      </c>
    </row>
    <row r="42" spans="1:10" x14ac:dyDescent="0.25">
      <c r="A42" s="9">
        <f t="shared" si="7"/>
        <v>74</v>
      </c>
      <c r="B42" s="10" t="s">
        <v>49</v>
      </c>
      <c r="C42" s="31">
        <v>100</v>
      </c>
      <c r="D42" s="15" t="s">
        <v>41</v>
      </c>
      <c r="E42" s="32">
        <v>50</v>
      </c>
      <c r="F42" s="14">
        <f t="shared" si="4"/>
        <v>5000</v>
      </c>
      <c r="G42" s="32"/>
      <c r="H42" s="14">
        <f t="shared" si="5"/>
        <v>0</v>
      </c>
      <c r="I42" s="32"/>
      <c r="J42" s="14">
        <f t="shared" si="6"/>
        <v>0</v>
      </c>
    </row>
    <row r="43" spans="1:10" x14ac:dyDescent="0.25">
      <c r="A43" s="9">
        <f t="shared" si="7"/>
        <v>75</v>
      </c>
      <c r="B43" s="10" t="s">
        <v>50</v>
      </c>
      <c r="C43" s="31">
        <v>6178</v>
      </c>
      <c r="D43" s="15" t="s">
        <v>43</v>
      </c>
      <c r="E43" s="32">
        <v>7</v>
      </c>
      <c r="F43" s="14">
        <f t="shared" si="4"/>
        <v>43246</v>
      </c>
      <c r="G43" s="32"/>
      <c r="H43" s="14">
        <f t="shared" si="5"/>
        <v>0</v>
      </c>
      <c r="I43" s="32"/>
      <c r="J43" s="14">
        <f t="shared" si="6"/>
        <v>0</v>
      </c>
    </row>
    <row r="44" spans="1:10" x14ac:dyDescent="0.25">
      <c r="A44" s="9">
        <f t="shared" si="7"/>
        <v>76</v>
      </c>
      <c r="B44" s="10" t="s">
        <v>51</v>
      </c>
      <c r="C44" s="31">
        <v>1020</v>
      </c>
      <c r="D44" s="15" t="s">
        <v>43</v>
      </c>
      <c r="E44" s="32">
        <v>125</v>
      </c>
      <c r="F44" s="14">
        <f t="shared" si="4"/>
        <v>127500</v>
      </c>
      <c r="G44" s="32"/>
      <c r="H44" s="14">
        <f t="shared" si="5"/>
        <v>0</v>
      </c>
      <c r="I44" s="32"/>
      <c r="J44" s="14">
        <f t="shared" si="6"/>
        <v>0</v>
      </c>
    </row>
    <row r="45" spans="1:10" x14ac:dyDescent="0.25">
      <c r="A45" s="9">
        <f t="shared" si="7"/>
        <v>77</v>
      </c>
      <c r="B45" s="10" t="s">
        <v>52</v>
      </c>
      <c r="C45" s="31">
        <v>325</v>
      </c>
      <c r="D45" s="15" t="s">
        <v>43</v>
      </c>
      <c r="E45" s="32">
        <v>100</v>
      </c>
      <c r="F45" s="14">
        <f t="shared" si="4"/>
        <v>32500</v>
      </c>
      <c r="G45" s="32"/>
      <c r="H45" s="14">
        <f t="shared" si="5"/>
        <v>0</v>
      </c>
      <c r="I45" s="32"/>
      <c r="J45" s="14">
        <f t="shared" si="6"/>
        <v>0</v>
      </c>
    </row>
    <row r="46" spans="1:10" x14ac:dyDescent="0.25">
      <c r="A46" s="9">
        <f t="shared" si="7"/>
        <v>78</v>
      </c>
      <c r="B46" s="30" t="s">
        <v>53</v>
      </c>
      <c r="C46" s="31">
        <v>1000</v>
      </c>
      <c r="D46" s="15" t="s">
        <v>43</v>
      </c>
      <c r="E46" s="32">
        <v>65</v>
      </c>
      <c r="F46" s="14">
        <f t="shared" si="4"/>
        <v>65000</v>
      </c>
      <c r="G46" s="32"/>
      <c r="H46" s="14">
        <f t="shared" si="5"/>
        <v>0</v>
      </c>
      <c r="I46" s="32"/>
      <c r="J46" s="14">
        <f t="shared" si="6"/>
        <v>0</v>
      </c>
    </row>
    <row r="47" spans="1:10" x14ac:dyDescent="0.25">
      <c r="A47" s="9">
        <f t="shared" si="7"/>
        <v>79</v>
      </c>
      <c r="B47" s="30" t="s">
        <v>54</v>
      </c>
      <c r="C47" s="31">
        <v>429</v>
      </c>
      <c r="D47" s="15" t="s">
        <v>43</v>
      </c>
      <c r="E47" s="32">
        <v>65</v>
      </c>
      <c r="F47" s="14">
        <f t="shared" si="4"/>
        <v>27885</v>
      </c>
      <c r="G47" s="32"/>
      <c r="H47" s="14">
        <f t="shared" si="5"/>
        <v>0</v>
      </c>
      <c r="I47" s="32"/>
      <c r="J47" s="14">
        <f t="shared" si="6"/>
        <v>0</v>
      </c>
    </row>
    <row r="48" spans="1:10" x14ac:dyDescent="0.25">
      <c r="A48" s="9">
        <f t="shared" si="7"/>
        <v>80</v>
      </c>
      <c r="B48" s="30" t="s">
        <v>55</v>
      </c>
      <c r="C48" s="31">
        <v>10</v>
      </c>
      <c r="D48" s="15" t="s">
        <v>16</v>
      </c>
      <c r="E48" s="32">
        <v>300</v>
      </c>
      <c r="F48" s="14">
        <f t="shared" si="4"/>
        <v>3000</v>
      </c>
      <c r="G48" s="32"/>
      <c r="H48" s="14">
        <f t="shared" si="5"/>
        <v>0</v>
      </c>
      <c r="I48" s="32"/>
      <c r="J48" s="14">
        <f t="shared" si="6"/>
        <v>0</v>
      </c>
    </row>
    <row r="49" spans="1:11" x14ac:dyDescent="0.25">
      <c r="A49" s="9">
        <f t="shared" si="7"/>
        <v>81</v>
      </c>
      <c r="B49" s="30" t="s">
        <v>56</v>
      </c>
      <c r="C49" s="31">
        <v>1232</v>
      </c>
      <c r="D49" s="15" t="s">
        <v>43</v>
      </c>
      <c r="E49" s="32">
        <v>85</v>
      </c>
      <c r="F49" s="14">
        <f t="shared" si="4"/>
        <v>104720</v>
      </c>
      <c r="G49" s="32"/>
      <c r="H49" s="14">
        <f t="shared" si="5"/>
        <v>0</v>
      </c>
      <c r="I49" s="32"/>
      <c r="J49" s="14">
        <f t="shared" si="6"/>
        <v>0</v>
      </c>
    </row>
    <row r="50" spans="1:11" x14ac:dyDescent="0.25">
      <c r="A50" s="9">
        <f t="shared" si="7"/>
        <v>82</v>
      </c>
      <c r="B50" s="30" t="s">
        <v>57</v>
      </c>
      <c r="C50" s="31">
        <v>1</v>
      </c>
      <c r="D50" s="12" t="s">
        <v>8</v>
      </c>
      <c r="E50" s="32">
        <v>10000</v>
      </c>
      <c r="F50" s="14">
        <f t="shared" si="4"/>
        <v>10000</v>
      </c>
      <c r="G50" s="32"/>
      <c r="H50" s="14">
        <f t="shared" si="5"/>
        <v>0</v>
      </c>
      <c r="I50" s="32"/>
      <c r="J50" s="14">
        <f t="shared" si="6"/>
        <v>0</v>
      </c>
    </row>
    <row r="51" spans="1:11" x14ac:dyDescent="0.25">
      <c r="A51" s="93">
        <f t="shared" si="7"/>
        <v>83</v>
      </c>
      <c r="B51" s="94" t="s">
        <v>58</v>
      </c>
      <c r="C51" s="96">
        <v>240</v>
      </c>
      <c r="D51" s="95" t="s">
        <v>41</v>
      </c>
      <c r="E51" s="97">
        <v>550</v>
      </c>
      <c r="F51" s="98">
        <f t="shared" si="4"/>
        <v>132000</v>
      </c>
      <c r="G51" s="97"/>
      <c r="H51" s="98">
        <f t="shared" si="5"/>
        <v>0</v>
      </c>
      <c r="I51" s="97"/>
      <c r="J51" s="98">
        <f t="shared" si="6"/>
        <v>0</v>
      </c>
      <c r="K51" s="99" t="s">
        <v>114</v>
      </c>
    </row>
    <row r="52" spans="1:11" x14ac:dyDescent="0.25">
      <c r="A52" s="9">
        <f t="shared" si="7"/>
        <v>84</v>
      </c>
      <c r="B52" s="10" t="s">
        <v>59</v>
      </c>
      <c r="C52" s="31">
        <v>10</v>
      </c>
      <c r="D52" s="15" t="s">
        <v>16</v>
      </c>
      <c r="E52" s="32">
        <v>1000</v>
      </c>
      <c r="F52" s="14">
        <f t="shared" si="4"/>
        <v>10000</v>
      </c>
      <c r="G52" s="32"/>
      <c r="H52" s="14">
        <f t="shared" si="5"/>
        <v>0</v>
      </c>
      <c r="I52" s="32"/>
      <c r="J52" s="14">
        <f t="shared" si="6"/>
        <v>0</v>
      </c>
    </row>
    <row r="53" spans="1:11" x14ac:dyDescent="0.25">
      <c r="A53" s="9">
        <v>85</v>
      </c>
      <c r="B53" s="10" t="s">
        <v>60</v>
      </c>
      <c r="C53" s="31">
        <v>1</v>
      </c>
      <c r="D53" s="15" t="s">
        <v>8</v>
      </c>
      <c r="E53" s="32">
        <v>2500</v>
      </c>
      <c r="F53" s="14">
        <f t="shared" si="4"/>
        <v>2500</v>
      </c>
      <c r="G53" s="32"/>
      <c r="H53" s="14">
        <f t="shared" si="5"/>
        <v>0</v>
      </c>
      <c r="I53" s="32"/>
      <c r="J53" s="14">
        <f t="shared" si="6"/>
        <v>0</v>
      </c>
    </row>
    <row r="54" spans="1:11" ht="15.75" thickBot="1" x14ac:dyDescent="0.3">
      <c r="A54" s="16">
        <v>86</v>
      </c>
      <c r="B54" s="36" t="s">
        <v>61</v>
      </c>
      <c r="C54" s="37">
        <v>1</v>
      </c>
      <c r="D54" s="19" t="s">
        <v>8</v>
      </c>
      <c r="E54" s="38">
        <v>15000</v>
      </c>
      <c r="F54" s="39">
        <f t="shared" si="4"/>
        <v>15000</v>
      </c>
      <c r="G54" s="38"/>
      <c r="H54" s="39">
        <f t="shared" si="5"/>
        <v>0</v>
      </c>
      <c r="I54" s="38"/>
      <c r="J54" s="39">
        <f t="shared" si="6"/>
        <v>0</v>
      </c>
    </row>
    <row r="55" spans="1:11" ht="15.75" thickBot="1" x14ac:dyDescent="0.3">
      <c r="A55" s="22"/>
      <c r="B55" s="156" t="s">
        <v>17</v>
      </c>
      <c r="C55" s="157"/>
      <c r="D55" s="157"/>
      <c r="E55" s="114"/>
      <c r="F55" s="115">
        <f>SUM(F16:F54)</f>
        <v>2284004</v>
      </c>
      <c r="G55" s="114"/>
      <c r="H55" s="115">
        <f>SUM(H16:H54)</f>
        <v>0</v>
      </c>
      <c r="I55" s="40"/>
      <c r="J55" s="115">
        <f>SUM(J16:J54)</f>
        <v>0</v>
      </c>
    </row>
    <row r="56" spans="1:11" ht="15.75" thickBot="1" x14ac:dyDescent="0.3">
      <c r="A56" s="82"/>
      <c r="B56" s="83" t="s">
        <v>108</v>
      </c>
      <c r="C56" s="84"/>
      <c r="D56" s="84"/>
      <c r="E56" s="86"/>
      <c r="F56" s="87">
        <f>SUM(F55,F14)</f>
        <v>2587409.2000000002</v>
      </c>
      <c r="G56" s="86"/>
      <c r="H56" s="87">
        <f>SUM(H55,H14)</f>
        <v>0</v>
      </c>
      <c r="I56" s="85"/>
      <c r="J56" s="87">
        <f>SUM(J55,J14)</f>
        <v>0</v>
      </c>
    </row>
    <row r="57" spans="1:11" ht="15.75" thickBot="1" x14ac:dyDescent="0.3">
      <c r="A57" s="41">
        <v>88</v>
      </c>
      <c r="B57" s="42" t="s">
        <v>107</v>
      </c>
      <c r="C57" s="43">
        <v>0.1</v>
      </c>
      <c r="D57" s="44" t="s">
        <v>8</v>
      </c>
      <c r="E57" s="111"/>
      <c r="F57" s="110">
        <f>+F56*$C57</f>
        <v>258740.92000000004</v>
      </c>
      <c r="G57" s="111"/>
      <c r="H57" s="110">
        <f>+H56*$C57</f>
        <v>0</v>
      </c>
      <c r="I57" s="109"/>
      <c r="J57" s="110">
        <f>+J56*$C57</f>
        <v>0</v>
      </c>
    </row>
    <row r="58" spans="1:11" ht="15.75" thickBot="1" x14ac:dyDescent="0.3">
      <c r="A58" s="45"/>
      <c r="B58" s="171" t="s">
        <v>62</v>
      </c>
      <c r="C58" s="172"/>
      <c r="D58" s="172"/>
      <c r="E58" s="172"/>
      <c r="F58" s="112">
        <f>SUM(F57,F56,F14)</f>
        <v>3149555.3200000003</v>
      </c>
      <c r="G58" s="137"/>
      <c r="H58" s="112">
        <f>SUM(H57,H56,H14)</f>
        <v>0</v>
      </c>
      <c r="I58" s="113"/>
      <c r="J58" s="112">
        <f>SUM(J57,J56,J14)</f>
        <v>0</v>
      </c>
    </row>
    <row r="60" spans="1:11" ht="15.75" thickBot="1" x14ac:dyDescent="0.3"/>
    <row r="61" spans="1:11" ht="60" customHeight="1" thickBot="1" x14ac:dyDescent="0.3">
      <c r="A61" s="161" t="s">
        <v>112</v>
      </c>
      <c r="B61" s="162"/>
      <c r="C61" s="162"/>
      <c r="D61" s="163"/>
      <c r="E61" s="1"/>
      <c r="F61" s="1"/>
      <c r="G61" s="1"/>
      <c r="H61" s="1"/>
      <c r="I61" s="47"/>
      <c r="J61" s="1"/>
    </row>
    <row r="62" spans="1:11" x14ac:dyDescent="0.25">
      <c r="A62" s="173" t="s">
        <v>0</v>
      </c>
      <c r="B62" s="176" t="s">
        <v>1</v>
      </c>
      <c r="C62" s="179" t="s">
        <v>2</v>
      </c>
      <c r="D62" s="182" t="s">
        <v>3</v>
      </c>
      <c r="E62" s="144" t="s">
        <v>4</v>
      </c>
      <c r="F62" s="144" t="s">
        <v>5</v>
      </c>
      <c r="G62" s="144" t="s">
        <v>117</v>
      </c>
      <c r="H62" s="144" t="s">
        <v>118</v>
      </c>
      <c r="I62" s="149" t="s">
        <v>119</v>
      </c>
      <c r="J62" s="144" t="s">
        <v>120</v>
      </c>
      <c r="K62" s="166" t="s">
        <v>121</v>
      </c>
    </row>
    <row r="63" spans="1:11" x14ac:dyDescent="0.25">
      <c r="A63" s="174"/>
      <c r="B63" s="177"/>
      <c r="C63" s="180"/>
      <c r="D63" s="183"/>
      <c r="E63" s="145"/>
      <c r="F63" s="147"/>
      <c r="G63" s="145"/>
      <c r="H63" s="147"/>
      <c r="I63" s="150"/>
      <c r="J63" s="147"/>
      <c r="K63" s="167"/>
    </row>
    <row r="64" spans="1:11" ht="28.5" customHeight="1" thickBot="1" x14ac:dyDescent="0.3">
      <c r="A64" s="175"/>
      <c r="B64" s="178"/>
      <c r="C64" s="181"/>
      <c r="D64" s="184"/>
      <c r="E64" s="146"/>
      <c r="F64" s="148"/>
      <c r="G64" s="146"/>
      <c r="H64" s="148"/>
      <c r="I64" s="151"/>
      <c r="J64" s="148"/>
      <c r="K64" s="167"/>
    </row>
    <row r="65" spans="1:11" ht="15.75" thickBot="1" x14ac:dyDescent="0.3">
      <c r="A65" s="154" t="s">
        <v>6</v>
      </c>
      <c r="B65" s="155"/>
      <c r="C65" s="155"/>
      <c r="D65" s="155"/>
      <c r="E65" s="155"/>
      <c r="F65" s="155"/>
      <c r="G65" s="106"/>
      <c r="H65" s="106"/>
      <c r="I65" s="106"/>
      <c r="J65" s="106"/>
      <c r="K65" s="108"/>
    </row>
    <row r="66" spans="1:11" x14ac:dyDescent="0.25">
      <c r="A66" s="3">
        <v>1</v>
      </c>
      <c r="B66" s="4" t="s">
        <v>7</v>
      </c>
      <c r="C66" s="5">
        <v>1</v>
      </c>
      <c r="D66" s="6" t="s">
        <v>8</v>
      </c>
      <c r="E66" s="7">
        <v>89504.8</v>
      </c>
      <c r="F66" s="48">
        <f>+E66*$C66</f>
        <v>89504.8</v>
      </c>
      <c r="G66" s="7"/>
      <c r="H66" s="48">
        <f>+G66*$C66</f>
        <v>0</v>
      </c>
      <c r="I66" s="49"/>
      <c r="J66" s="50">
        <f>+I66*$C66</f>
        <v>0</v>
      </c>
    </row>
    <row r="67" spans="1:11" x14ac:dyDescent="0.25">
      <c r="A67" s="9">
        <f>A66+1</f>
        <v>2</v>
      </c>
      <c r="B67" s="10" t="s">
        <v>9</v>
      </c>
      <c r="C67" s="51">
        <v>1</v>
      </c>
      <c r="D67" s="12" t="s">
        <v>8</v>
      </c>
      <c r="E67" s="13">
        <v>25000</v>
      </c>
      <c r="F67" s="52">
        <f>+E67*$C67</f>
        <v>25000</v>
      </c>
      <c r="G67" s="13"/>
      <c r="H67" s="52">
        <f>+G67*$C67</f>
        <v>0</v>
      </c>
      <c r="I67" s="53"/>
      <c r="J67" s="54">
        <f>+I67*$C67</f>
        <v>0</v>
      </c>
    </row>
    <row r="68" spans="1:11" x14ac:dyDescent="0.25">
      <c r="A68" s="9">
        <f>A67+1</f>
        <v>3</v>
      </c>
      <c r="B68" s="10" t="s">
        <v>10</v>
      </c>
      <c r="C68" s="51">
        <v>1</v>
      </c>
      <c r="D68" s="12" t="s">
        <v>8</v>
      </c>
      <c r="E68" s="13">
        <v>4250</v>
      </c>
      <c r="F68" s="55">
        <f t="shared" ref="F68:F72" si="8">+E68*$C68</f>
        <v>4250</v>
      </c>
      <c r="G68" s="13"/>
      <c r="H68" s="55">
        <f t="shared" ref="H68:H72" si="9">+G68*$C68</f>
        <v>0</v>
      </c>
      <c r="I68" s="53"/>
      <c r="J68" s="54">
        <f t="shared" ref="J68:J72" si="10">+I68*$C68</f>
        <v>0</v>
      </c>
    </row>
    <row r="69" spans="1:11" x14ac:dyDescent="0.25">
      <c r="A69" s="9">
        <f>A68+1</f>
        <v>4</v>
      </c>
      <c r="B69" s="10" t="s">
        <v>11</v>
      </c>
      <c r="C69" s="51">
        <v>1</v>
      </c>
      <c r="D69" s="12" t="s">
        <v>8</v>
      </c>
      <c r="E69" s="13">
        <v>2500</v>
      </c>
      <c r="F69" s="55">
        <f t="shared" si="8"/>
        <v>2500</v>
      </c>
      <c r="G69" s="13"/>
      <c r="H69" s="55">
        <f t="shared" si="9"/>
        <v>0</v>
      </c>
      <c r="I69" s="53"/>
      <c r="J69" s="54">
        <f t="shared" si="10"/>
        <v>0</v>
      </c>
    </row>
    <row r="70" spans="1:11" x14ac:dyDescent="0.25">
      <c r="A70" s="9">
        <f t="shared" ref="A70:A71" si="11">A69+1</f>
        <v>5</v>
      </c>
      <c r="B70" s="10" t="s">
        <v>12</v>
      </c>
      <c r="C70" s="51">
        <v>1</v>
      </c>
      <c r="D70" s="12" t="s">
        <v>8</v>
      </c>
      <c r="E70" s="13">
        <v>5000</v>
      </c>
      <c r="F70" s="55">
        <f t="shared" si="8"/>
        <v>5000</v>
      </c>
      <c r="G70" s="13"/>
      <c r="H70" s="55">
        <f t="shared" si="9"/>
        <v>0</v>
      </c>
      <c r="I70" s="53"/>
      <c r="J70" s="54">
        <f t="shared" si="10"/>
        <v>0</v>
      </c>
    </row>
    <row r="71" spans="1:11" x14ac:dyDescent="0.25">
      <c r="A71" s="9">
        <f t="shared" si="11"/>
        <v>6</v>
      </c>
      <c r="B71" s="10" t="s">
        <v>13</v>
      </c>
      <c r="C71" s="51">
        <v>1</v>
      </c>
      <c r="D71" s="12" t="s">
        <v>8</v>
      </c>
      <c r="E71" s="13">
        <v>1000</v>
      </c>
      <c r="F71" s="55">
        <f t="shared" si="8"/>
        <v>1000</v>
      </c>
      <c r="G71" s="13"/>
      <c r="H71" s="55">
        <f t="shared" si="9"/>
        <v>0</v>
      </c>
      <c r="I71" s="53"/>
      <c r="J71" s="54">
        <f t="shared" si="10"/>
        <v>0</v>
      </c>
    </row>
    <row r="72" spans="1:11" ht="15.75" thickBot="1" x14ac:dyDescent="0.3">
      <c r="A72" s="16">
        <v>8</v>
      </c>
      <c r="B72" s="17" t="s">
        <v>15</v>
      </c>
      <c r="C72" s="18">
        <v>1</v>
      </c>
      <c r="D72" s="19" t="s">
        <v>16</v>
      </c>
      <c r="E72" s="20">
        <v>500</v>
      </c>
      <c r="F72" s="56">
        <f t="shared" si="8"/>
        <v>500</v>
      </c>
      <c r="G72" s="20"/>
      <c r="H72" s="56">
        <f t="shared" si="9"/>
        <v>0</v>
      </c>
      <c r="I72" s="57"/>
      <c r="J72" s="58">
        <f t="shared" si="10"/>
        <v>0</v>
      </c>
    </row>
    <row r="73" spans="1:11" ht="15.75" thickBot="1" x14ac:dyDescent="0.3">
      <c r="A73" s="59"/>
      <c r="B73" s="156" t="s">
        <v>17</v>
      </c>
      <c r="C73" s="157"/>
      <c r="D73" s="157"/>
      <c r="E73" s="23"/>
      <c r="F73" s="24">
        <f>SUM(F66:F72)</f>
        <v>127754.8</v>
      </c>
      <c r="G73" s="23"/>
      <c r="H73" s="26">
        <f>SUM(H66:H72)</f>
        <v>0</v>
      </c>
      <c r="I73" s="40"/>
      <c r="J73" s="26">
        <f>SUM(J66:J72)</f>
        <v>0</v>
      </c>
    </row>
    <row r="74" spans="1:11" ht="15.75" thickBot="1" x14ac:dyDescent="0.3">
      <c r="A74" s="154" t="s">
        <v>18</v>
      </c>
      <c r="B74" s="155"/>
      <c r="C74" s="155"/>
      <c r="D74" s="155"/>
      <c r="E74" s="155"/>
      <c r="F74" s="155"/>
      <c r="G74" s="106"/>
      <c r="H74" s="107"/>
      <c r="I74" s="60"/>
      <c r="J74" s="61"/>
    </row>
    <row r="75" spans="1:11" x14ac:dyDescent="0.25">
      <c r="A75" s="3">
        <v>11</v>
      </c>
      <c r="B75" s="27" t="s">
        <v>63</v>
      </c>
      <c r="C75" s="62">
        <v>20</v>
      </c>
      <c r="D75" s="6" t="s">
        <v>20</v>
      </c>
      <c r="E75" s="29">
        <v>120</v>
      </c>
      <c r="F75" s="63">
        <f t="shared" ref="F75:F125" si="12">+E75*$C75</f>
        <v>2400</v>
      </c>
      <c r="G75" s="29"/>
      <c r="H75" s="63">
        <f t="shared" ref="H75:H125" si="13">+G75*$C75</f>
        <v>0</v>
      </c>
      <c r="I75" s="49"/>
      <c r="J75" s="8">
        <f t="shared" ref="J75:J125" si="14">+I75*$C75</f>
        <v>0</v>
      </c>
    </row>
    <row r="76" spans="1:11" x14ac:dyDescent="0.25">
      <c r="A76" s="9">
        <f t="shared" ref="A76:A125" si="15">A75+1</f>
        <v>12</v>
      </c>
      <c r="B76" s="30" t="s">
        <v>64</v>
      </c>
      <c r="C76" s="64">
        <v>590</v>
      </c>
      <c r="D76" s="15" t="s">
        <v>20</v>
      </c>
      <c r="E76" s="65">
        <v>100</v>
      </c>
      <c r="F76" s="55">
        <f t="shared" si="12"/>
        <v>59000</v>
      </c>
      <c r="G76" s="65"/>
      <c r="H76" s="55">
        <f t="shared" si="13"/>
        <v>0</v>
      </c>
      <c r="I76" s="53"/>
      <c r="J76" s="54">
        <f t="shared" si="14"/>
        <v>0</v>
      </c>
    </row>
    <row r="77" spans="1:11" x14ac:dyDescent="0.25">
      <c r="A77" s="9">
        <f t="shared" si="15"/>
        <v>13</v>
      </c>
      <c r="B77" s="30" t="s">
        <v>65</v>
      </c>
      <c r="C77" s="64">
        <v>20</v>
      </c>
      <c r="D77" s="15" t="s">
        <v>20</v>
      </c>
      <c r="E77" s="65">
        <v>85</v>
      </c>
      <c r="F77" s="55">
        <f t="shared" si="12"/>
        <v>1700</v>
      </c>
      <c r="G77" s="65"/>
      <c r="H77" s="55">
        <f t="shared" si="13"/>
        <v>0</v>
      </c>
      <c r="I77" s="53"/>
      <c r="J77" s="54">
        <f t="shared" si="14"/>
        <v>0</v>
      </c>
    </row>
    <row r="78" spans="1:11" x14ac:dyDescent="0.25">
      <c r="A78" s="9">
        <f t="shared" si="15"/>
        <v>14</v>
      </c>
      <c r="B78" s="30" t="s">
        <v>66</v>
      </c>
      <c r="C78" s="64">
        <v>30</v>
      </c>
      <c r="D78" s="15" t="s">
        <v>20</v>
      </c>
      <c r="E78" s="65">
        <v>40</v>
      </c>
      <c r="F78" s="55">
        <f t="shared" si="12"/>
        <v>1200</v>
      </c>
      <c r="G78" s="65"/>
      <c r="H78" s="55">
        <f t="shared" si="13"/>
        <v>0</v>
      </c>
      <c r="I78" s="53"/>
      <c r="J78" s="54">
        <f t="shared" si="14"/>
        <v>0</v>
      </c>
    </row>
    <row r="79" spans="1:11" x14ac:dyDescent="0.25">
      <c r="A79" s="9">
        <f t="shared" si="15"/>
        <v>15</v>
      </c>
      <c r="B79" s="30" t="s">
        <v>67</v>
      </c>
      <c r="C79" s="64">
        <v>326</v>
      </c>
      <c r="D79" s="15" t="s">
        <v>20</v>
      </c>
      <c r="E79" s="65">
        <v>30</v>
      </c>
      <c r="F79" s="55">
        <f t="shared" si="12"/>
        <v>9780</v>
      </c>
      <c r="G79" s="65"/>
      <c r="H79" s="55">
        <f t="shared" si="13"/>
        <v>0</v>
      </c>
      <c r="I79" s="53"/>
      <c r="J79" s="54">
        <f t="shared" si="14"/>
        <v>0</v>
      </c>
    </row>
    <row r="80" spans="1:11" x14ac:dyDescent="0.25">
      <c r="A80" s="93">
        <f t="shared" si="15"/>
        <v>16</v>
      </c>
      <c r="B80" s="100" t="s">
        <v>68</v>
      </c>
      <c r="C80" s="101">
        <v>160</v>
      </c>
      <c r="D80" s="95" t="s">
        <v>20</v>
      </c>
      <c r="E80" s="102">
        <v>20</v>
      </c>
      <c r="F80" s="103">
        <f t="shared" si="12"/>
        <v>3200</v>
      </c>
      <c r="G80" s="102"/>
      <c r="H80" s="103">
        <f t="shared" si="13"/>
        <v>0</v>
      </c>
      <c r="I80" s="104"/>
      <c r="J80" s="105">
        <f t="shared" si="14"/>
        <v>0</v>
      </c>
      <c r="K80" s="99" t="s">
        <v>109</v>
      </c>
    </row>
    <row r="81" spans="1:10" x14ac:dyDescent="0.25">
      <c r="A81" s="9">
        <v>26</v>
      </c>
      <c r="B81" s="30" t="s">
        <v>69</v>
      </c>
      <c r="C81" s="64">
        <v>27</v>
      </c>
      <c r="D81" s="15" t="s">
        <v>16</v>
      </c>
      <c r="E81" s="65">
        <v>500</v>
      </c>
      <c r="F81" s="55">
        <f t="shared" si="12"/>
        <v>13500</v>
      </c>
      <c r="G81" s="65"/>
      <c r="H81" s="55">
        <f t="shared" si="13"/>
        <v>0</v>
      </c>
      <c r="I81" s="53"/>
      <c r="J81" s="54">
        <f t="shared" si="14"/>
        <v>0</v>
      </c>
    </row>
    <row r="82" spans="1:10" x14ac:dyDescent="0.25">
      <c r="A82" s="9">
        <f t="shared" si="15"/>
        <v>27</v>
      </c>
      <c r="B82" s="30" t="s">
        <v>70</v>
      </c>
      <c r="C82" s="64">
        <v>4</v>
      </c>
      <c r="D82" s="15" t="s">
        <v>16</v>
      </c>
      <c r="E82" s="65">
        <v>500</v>
      </c>
      <c r="F82" s="55">
        <f t="shared" si="12"/>
        <v>2000</v>
      </c>
      <c r="G82" s="65"/>
      <c r="H82" s="55">
        <f t="shared" si="13"/>
        <v>0</v>
      </c>
      <c r="I82" s="53"/>
      <c r="J82" s="54">
        <f t="shared" si="14"/>
        <v>0</v>
      </c>
    </row>
    <row r="83" spans="1:10" x14ac:dyDescent="0.25">
      <c r="A83" s="9">
        <f t="shared" si="15"/>
        <v>28</v>
      </c>
      <c r="B83" s="30" t="s">
        <v>71</v>
      </c>
      <c r="C83" s="64">
        <v>6</v>
      </c>
      <c r="D83" s="15" t="s">
        <v>16</v>
      </c>
      <c r="E83" s="65">
        <v>750</v>
      </c>
      <c r="F83" s="55">
        <f t="shared" si="12"/>
        <v>4500</v>
      </c>
      <c r="G83" s="65"/>
      <c r="H83" s="55">
        <f t="shared" si="13"/>
        <v>0</v>
      </c>
      <c r="I83" s="53"/>
      <c r="J83" s="54">
        <f t="shared" si="14"/>
        <v>0</v>
      </c>
    </row>
    <row r="84" spans="1:10" x14ac:dyDescent="0.25">
      <c r="A84" s="9">
        <f t="shared" si="15"/>
        <v>29</v>
      </c>
      <c r="B84" s="30" t="s">
        <v>72</v>
      </c>
      <c r="C84" s="64">
        <v>4</v>
      </c>
      <c r="D84" s="15" t="s">
        <v>16</v>
      </c>
      <c r="E84" s="65">
        <v>500</v>
      </c>
      <c r="F84" s="55">
        <f t="shared" si="12"/>
        <v>2000</v>
      </c>
      <c r="G84" s="65"/>
      <c r="H84" s="55">
        <f t="shared" si="13"/>
        <v>0</v>
      </c>
      <c r="I84" s="53"/>
      <c r="J84" s="54">
        <f t="shared" si="14"/>
        <v>0</v>
      </c>
    </row>
    <row r="85" spans="1:10" x14ac:dyDescent="0.25">
      <c r="A85" s="9">
        <f t="shared" si="15"/>
        <v>30</v>
      </c>
      <c r="B85" s="30" t="s">
        <v>73</v>
      </c>
      <c r="C85" s="64">
        <v>2</v>
      </c>
      <c r="D85" s="15" t="s">
        <v>16</v>
      </c>
      <c r="E85" s="65">
        <v>500</v>
      </c>
      <c r="F85" s="55">
        <f t="shared" si="12"/>
        <v>1000</v>
      </c>
      <c r="G85" s="65"/>
      <c r="H85" s="55">
        <f t="shared" si="13"/>
        <v>0</v>
      </c>
      <c r="I85" s="53"/>
      <c r="J85" s="54">
        <f t="shared" si="14"/>
        <v>0</v>
      </c>
    </row>
    <row r="86" spans="1:10" x14ac:dyDescent="0.25">
      <c r="A86" s="9">
        <v>31</v>
      </c>
      <c r="B86" s="30" t="s">
        <v>74</v>
      </c>
      <c r="C86" s="64">
        <v>10</v>
      </c>
      <c r="D86" s="15" t="s">
        <v>16</v>
      </c>
      <c r="E86" s="65">
        <v>11000</v>
      </c>
      <c r="F86" s="55">
        <f t="shared" si="12"/>
        <v>110000</v>
      </c>
      <c r="G86" s="65"/>
      <c r="H86" s="55">
        <f t="shared" si="13"/>
        <v>0</v>
      </c>
      <c r="I86" s="53"/>
      <c r="J86" s="54">
        <f t="shared" si="14"/>
        <v>0</v>
      </c>
    </row>
    <row r="87" spans="1:10" x14ac:dyDescent="0.25">
      <c r="A87" s="9">
        <f t="shared" si="15"/>
        <v>32</v>
      </c>
      <c r="B87" s="30" t="s">
        <v>75</v>
      </c>
      <c r="C87" s="64">
        <v>1</v>
      </c>
      <c r="D87" s="15" t="s">
        <v>16</v>
      </c>
      <c r="E87" s="65">
        <v>10500</v>
      </c>
      <c r="F87" s="55">
        <f t="shared" si="12"/>
        <v>10500</v>
      </c>
      <c r="G87" s="65"/>
      <c r="H87" s="55">
        <f t="shared" si="13"/>
        <v>0</v>
      </c>
      <c r="I87" s="53"/>
      <c r="J87" s="54">
        <f t="shared" si="14"/>
        <v>0</v>
      </c>
    </row>
    <row r="88" spans="1:10" x14ac:dyDescent="0.25">
      <c r="A88" s="9">
        <f t="shared" si="15"/>
        <v>33</v>
      </c>
      <c r="B88" s="30" t="s">
        <v>76</v>
      </c>
      <c r="C88" s="64">
        <v>5</v>
      </c>
      <c r="D88" s="15" t="s">
        <v>16</v>
      </c>
      <c r="E88" s="65">
        <v>10000</v>
      </c>
      <c r="F88" s="55">
        <f t="shared" si="12"/>
        <v>50000</v>
      </c>
      <c r="G88" s="65"/>
      <c r="H88" s="55">
        <f t="shared" si="13"/>
        <v>0</v>
      </c>
      <c r="I88" s="53"/>
      <c r="J88" s="54">
        <f t="shared" si="14"/>
        <v>0</v>
      </c>
    </row>
    <row r="89" spans="1:10" x14ac:dyDescent="0.25">
      <c r="A89" s="9">
        <f t="shared" si="15"/>
        <v>34</v>
      </c>
      <c r="B89" s="30" t="s">
        <v>77</v>
      </c>
      <c r="C89" s="64">
        <v>1</v>
      </c>
      <c r="D89" s="15" t="s">
        <v>16</v>
      </c>
      <c r="E89" s="65">
        <v>8000</v>
      </c>
      <c r="F89" s="55">
        <f t="shared" si="12"/>
        <v>8000</v>
      </c>
      <c r="G89" s="65"/>
      <c r="H89" s="55">
        <f t="shared" si="13"/>
        <v>0</v>
      </c>
      <c r="I89" s="53"/>
      <c r="J89" s="54">
        <f t="shared" si="14"/>
        <v>0</v>
      </c>
    </row>
    <row r="90" spans="1:10" x14ac:dyDescent="0.25">
      <c r="A90" s="9">
        <f t="shared" si="15"/>
        <v>35</v>
      </c>
      <c r="B90" s="30" t="s">
        <v>78</v>
      </c>
      <c r="C90" s="64">
        <v>5</v>
      </c>
      <c r="D90" s="15" t="s">
        <v>16</v>
      </c>
      <c r="E90" s="65">
        <v>4000</v>
      </c>
      <c r="F90" s="55">
        <f t="shared" si="12"/>
        <v>20000</v>
      </c>
      <c r="G90" s="65"/>
      <c r="H90" s="55">
        <f t="shared" si="13"/>
        <v>0</v>
      </c>
      <c r="I90" s="53"/>
      <c r="J90" s="54">
        <f t="shared" si="14"/>
        <v>0</v>
      </c>
    </row>
    <row r="91" spans="1:10" x14ac:dyDescent="0.25">
      <c r="A91" s="9">
        <f t="shared" si="15"/>
        <v>36</v>
      </c>
      <c r="B91" s="30" t="s">
        <v>79</v>
      </c>
      <c r="C91" s="64">
        <v>1</v>
      </c>
      <c r="D91" s="15" t="s">
        <v>16</v>
      </c>
      <c r="E91" s="65">
        <v>4000</v>
      </c>
      <c r="F91" s="55">
        <f t="shared" si="12"/>
        <v>4000</v>
      </c>
      <c r="G91" s="65"/>
      <c r="H91" s="55">
        <f t="shared" si="13"/>
        <v>0</v>
      </c>
      <c r="I91" s="53"/>
      <c r="J91" s="54">
        <f t="shared" si="14"/>
        <v>0</v>
      </c>
    </row>
    <row r="92" spans="1:10" x14ac:dyDescent="0.25">
      <c r="A92" s="9">
        <f t="shared" si="15"/>
        <v>37</v>
      </c>
      <c r="B92" s="30" t="s">
        <v>80</v>
      </c>
      <c r="C92" s="64">
        <v>1</v>
      </c>
      <c r="D92" s="15" t="s">
        <v>16</v>
      </c>
      <c r="E92" s="65">
        <v>4000</v>
      </c>
      <c r="F92" s="55">
        <f t="shared" si="12"/>
        <v>4000</v>
      </c>
      <c r="G92" s="65"/>
      <c r="H92" s="55">
        <f t="shared" si="13"/>
        <v>0</v>
      </c>
      <c r="I92" s="53"/>
      <c r="J92" s="54">
        <f t="shared" si="14"/>
        <v>0</v>
      </c>
    </row>
    <row r="93" spans="1:10" x14ac:dyDescent="0.25">
      <c r="A93" s="9">
        <f t="shared" si="15"/>
        <v>38</v>
      </c>
      <c r="B93" s="30" t="s">
        <v>81</v>
      </c>
      <c r="C93" s="64">
        <v>1</v>
      </c>
      <c r="D93" s="15" t="s">
        <v>16</v>
      </c>
      <c r="E93" s="65">
        <v>3000</v>
      </c>
      <c r="F93" s="55">
        <f t="shared" si="12"/>
        <v>3000</v>
      </c>
      <c r="G93" s="65"/>
      <c r="H93" s="55">
        <f t="shared" si="13"/>
        <v>0</v>
      </c>
      <c r="I93" s="53"/>
      <c r="J93" s="54">
        <f t="shared" si="14"/>
        <v>0</v>
      </c>
    </row>
    <row r="94" spans="1:10" x14ac:dyDescent="0.25">
      <c r="A94" s="9">
        <f t="shared" si="15"/>
        <v>39</v>
      </c>
      <c r="B94" s="30" t="s">
        <v>82</v>
      </c>
      <c r="C94" s="64">
        <v>5</v>
      </c>
      <c r="D94" s="15" t="s">
        <v>16</v>
      </c>
      <c r="E94" s="65">
        <v>2700</v>
      </c>
      <c r="F94" s="55">
        <f t="shared" si="12"/>
        <v>13500</v>
      </c>
      <c r="G94" s="65"/>
      <c r="H94" s="55">
        <f t="shared" si="13"/>
        <v>0</v>
      </c>
      <c r="I94" s="53"/>
      <c r="J94" s="54">
        <f t="shared" si="14"/>
        <v>0</v>
      </c>
    </row>
    <row r="95" spans="1:10" x14ac:dyDescent="0.25">
      <c r="A95" s="9">
        <f t="shared" si="15"/>
        <v>40</v>
      </c>
      <c r="B95" s="30" t="s">
        <v>83</v>
      </c>
      <c r="C95" s="64">
        <v>1</v>
      </c>
      <c r="D95" s="15" t="s">
        <v>16</v>
      </c>
      <c r="E95" s="65">
        <v>1500</v>
      </c>
      <c r="F95" s="55">
        <f t="shared" si="12"/>
        <v>1500</v>
      </c>
      <c r="G95" s="65"/>
      <c r="H95" s="55">
        <f t="shared" si="13"/>
        <v>0</v>
      </c>
      <c r="I95" s="53"/>
      <c r="J95" s="54">
        <f t="shared" si="14"/>
        <v>0</v>
      </c>
    </row>
    <row r="96" spans="1:10" x14ac:dyDescent="0.25">
      <c r="A96" s="9">
        <f t="shared" si="15"/>
        <v>41</v>
      </c>
      <c r="B96" s="30" t="s">
        <v>84</v>
      </c>
      <c r="C96" s="64">
        <v>1</v>
      </c>
      <c r="D96" s="15" t="s">
        <v>16</v>
      </c>
      <c r="E96" s="65">
        <v>1000</v>
      </c>
      <c r="F96" s="55">
        <f t="shared" si="12"/>
        <v>1000</v>
      </c>
      <c r="G96" s="65"/>
      <c r="H96" s="55">
        <f t="shared" si="13"/>
        <v>0</v>
      </c>
      <c r="I96" s="53"/>
      <c r="J96" s="54">
        <f t="shared" si="14"/>
        <v>0</v>
      </c>
    </row>
    <row r="97" spans="1:11" x14ac:dyDescent="0.25">
      <c r="A97" s="9">
        <f t="shared" si="15"/>
        <v>42</v>
      </c>
      <c r="B97" s="30" t="s">
        <v>85</v>
      </c>
      <c r="C97" s="64">
        <v>5</v>
      </c>
      <c r="D97" s="15" t="s">
        <v>16</v>
      </c>
      <c r="E97" s="65">
        <v>900</v>
      </c>
      <c r="F97" s="55">
        <f t="shared" si="12"/>
        <v>4500</v>
      </c>
      <c r="G97" s="65"/>
      <c r="H97" s="55">
        <f t="shared" si="13"/>
        <v>0</v>
      </c>
      <c r="I97" s="53"/>
      <c r="J97" s="54">
        <f t="shared" si="14"/>
        <v>0</v>
      </c>
    </row>
    <row r="98" spans="1:11" x14ac:dyDescent="0.25">
      <c r="A98" s="9">
        <f t="shared" si="15"/>
        <v>43</v>
      </c>
      <c r="B98" s="30" t="s">
        <v>86</v>
      </c>
      <c r="C98" s="64">
        <v>1</v>
      </c>
      <c r="D98" s="15" t="s">
        <v>16</v>
      </c>
      <c r="E98" s="65">
        <v>800</v>
      </c>
      <c r="F98" s="55">
        <f t="shared" si="12"/>
        <v>800</v>
      </c>
      <c r="G98" s="65"/>
      <c r="H98" s="55">
        <f t="shared" si="13"/>
        <v>0</v>
      </c>
      <c r="I98" s="53"/>
      <c r="J98" s="54">
        <f t="shared" si="14"/>
        <v>0</v>
      </c>
    </row>
    <row r="99" spans="1:11" x14ac:dyDescent="0.25">
      <c r="A99" s="9">
        <v>46</v>
      </c>
      <c r="B99" s="30" t="s">
        <v>87</v>
      </c>
      <c r="C99" s="64">
        <v>4</v>
      </c>
      <c r="D99" s="15" t="s">
        <v>16</v>
      </c>
      <c r="E99" s="65">
        <v>5000</v>
      </c>
      <c r="F99" s="55">
        <f t="shared" si="12"/>
        <v>20000</v>
      </c>
      <c r="G99" s="65"/>
      <c r="H99" s="55">
        <f t="shared" si="13"/>
        <v>0</v>
      </c>
      <c r="I99" s="53"/>
      <c r="J99" s="54">
        <f t="shared" si="14"/>
        <v>0</v>
      </c>
    </row>
    <row r="100" spans="1:11" x14ac:dyDescent="0.25">
      <c r="A100" s="9">
        <f t="shared" si="15"/>
        <v>47</v>
      </c>
      <c r="B100" s="30" t="s">
        <v>88</v>
      </c>
      <c r="C100" s="64">
        <v>2</v>
      </c>
      <c r="D100" s="15" t="s">
        <v>16</v>
      </c>
      <c r="E100" s="65">
        <v>5000</v>
      </c>
      <c r="F100" s="55">
        <f t="shared" si="12"/>
        <v>10000</v>
      </c>
      <c r="G100" s="65"/>
      <c r="H100" s="55">
        <f t="shared" si="13"/>
        <v>0</v>
      </c>
      <c r="I100" s="53"/>
      <c r="J100" s="54">
        <f t="shared" si="14"/>
        <v>0</v>
      </c>
    </row>
    <row r="101" spans="1:11" x14ac:dyDescent="0.25">
      <c r="A101" s="9">
        <v>50</v>
      </c>
      <c r="B101" s="33" t="s">
        <v>89</v>
      </c>
      <c r="C101" s="64">
        <v>6</v>
      </c>
      <c r="D101" s="34" t="s">
        <v>16</v>
      </c>
      <c r="E101" s="65">
        <v>750</v>
      </c>
      <c r="F101" s="55">
        <f t="shared" si="12"/>
        <v>4500</v>
      </c>
      <c r="G101" s="65"/>
      <c r="H101" s="55">
        <f t="shared" si="13"/>
        <v>0</v>
      </c>
      <c r="I101" s="53"/>
      <c r="J101" s="54">
        <f t="shared" si="14"/>
        <v>0</v>
      </c>
    </row>
    <row r="102" spans="1:11" x14ac:dyDescent="0.25">
      <c r="A102" s="9">
        <v>52</v>
      </c>
      <c r="B102" s="33" t="s">
        <v>90</v>
      </c>
      <c r="C102" s="64">
        <v>35</v>
      </c>
      <c r="D102" s="34" t="s">
        <v>16</v>
      </c>
      <c r="E102" s="65">
        <v>650</v>
      </c>
      <c r="F102" s="55">
        <f t="shared" si="12"/>
        <v>22750</v>
      </c>
      <c r="G102" s="65"/>
      <c r="H102" s="55">
        <f t="shared" si="13"/>
        <v>0</v>
      </c>
      <c r="I102" s="53"/>
      <c r="J102" s="54">
        <f t="shared" si="14"/>
        <v>0</v>
      </c>
    </row>
    <row r="103" spans="1:11" x14ac:dyDescent="0.25">
      <c r="A103" s="9">
        <f t="shared" si="15"/>
        <v>53</v>
      </c>
      <c r="B103" s="33" t="s">
        <v>91</v>
      </c>
      <c r="C103" s="64">
        <v>4</v>
      </c>
      <c r="D103" s="34" t="s">
        <v>16</v>
      </c>
      <c r="E103" s="65">
        <v>600</v>
      </c>
      <c r="F103" s="55">
        <f t="shared" si="12"/>
        <v>2400</v>
      </c>
      <c r="G103" s="65"/>
      <c r="H103" s="55">
        <f t="shared" si="13"/>
        <v>0</v>
      </c>
      <c r="I103" s="53"/>
      <c r="J103" s="54">
        <f t="shared" si="14"/>
        <v>0</v>
      </c>
    </row>
    <row r="104" spans="1:11" x14ac:dyDescent="0.25">
      <c r="A104" s="9">
        <v>56</v>
      </c>
      <c r="B104" s="30" t="s">
        <v>92</v>
      </c>
      <c r="C104" s="64">
        <v>1</v>
      </c>
      <c r="D104" s="15" t="s">
        <v>16</v>
      </c>
      <c r="E104" s="65">
        <v>2800</v>
      </c>
      <c r="F104" s="55">
        <f t="shared" si="12"/>
        <v>2800</v>
      </c>
      <c r="G104" s="65"/>
      <c r="H104" s="55">
        <f t="shared" si="13"/>
        <v>0</v>
      </c>
      <c r="I104" s="53"/>
      <c r="J104" s="54">
        <f t="shared" si="14"/>
        <v>0</v>
      </c>
    </row>
    <row r="105" spans="1:11" x14ac:dyDescent="0.25">
      <c r="A105" s="93">
        <f t="shared" si="15"/>
        <v>57</v>
      </c>
      <c r="B105" s="100" t="s">
        <v>93</v>
      </c>
      <c r="C105" s="101">
        <v>11</v>
      </c>
      <c r="D105" s="95" t="s">
        <v>16</v>
      </c>
      <c r="E105" s="102">
        <v>2500</v>
      </c>
      <c r="F105" s="103">
        <f t="shared" si="12"/>
        <v>27500</v>
      </c>
      <c r="G105" s="102"/>
      <c r="H105" s="103">
        <f t="shared" si="13"/>
        <v>0</v>
      </c>
      <c r="I105" s="104"/>
      <c r="J105" s="105">
        <f t="shared" si="14"/>
        <v>0</v>
      </c>
      <c r="K105" s="99" t="s">
        <v>110</v>
      </c>
    </row>
    <row r="106" spans="1:11" x14ac:dyDescent="0.25">
      <c r="A106" s="9">
        <f t="shared" si="15"/>
        <v>58</v>
      </c>
      <c r="B106" s="30" t="s">
        <v>94</v>
      </c>
      <c r="C106" s="64">
        <v>6</v>
      </c>
      <c r="D106" s="15" t="s">
        <v>16</v>
      </c>
      <c r="E106" s="65">
        <v>1500</v>
      </c>
      <c r="F106" s="55">
        <f t="shared" si="12"/>
        <v>9000</v>
      </c>
      <c r="G106" s="65"/>
      <c r="H106" s="55">
        <f t="shared" si="13"/>
        <v>0</v>
      </c>
      <c r="I106" s="53"/>
      <c r="J106" s="54">
        <f t="shared" si="14"/>
        <v>0</v>
      </c>
    </row>
    <row r="107" spans="1:11" x14ac:dyDescent="0.25">
      <c r="A107" s="9">
        <f t="shared" si="15"/>
        <v>59</v>
      </c>
      <c r="B107" s="30" t="s">
        <v>95</v>
      </c>
      <c r="C107" s="64">
        <v>6</v>
      </c>
      <c r="D107" s="15" t="s">
        <v>16</v>
      </c>
      <c r="E107" s="65">
        <v>1200</v>
      </c>
      <c r="F107" s="55">
        <f t="shared" si="12"/>
        <v>7200</v>
      </c>
      <c r="G107" s="65"/>
      <c r="H107" s="55">
        <f t="shared" si="13"/>
        <v>0</v>
      </c>
      <c r="I107" s="53"/>
      <c r="J107" s="54">
        <f t="shared" si="14"/>
        <v>0</v>
      </c>
    </row>
    <row r="108" spans="1:11" x14ac:dyDescent="0.25">
      <c r="A108" s="9">
        <f t="shared" si="15"/>
        <v>60</v>
      </c>
      <c r="B108" s="30" t="s">
        <v>96</v>
      </c>
      <c r="C108" s="64">
        <v>4</v>
      </c>
      <c r="D108" s="15" t="s">
        <v>16</v>
      </c>
      <c r="E108" s="65">
        <v>8000</v>
      </c>
      <c r="F108" s="55">
        <f t="shared" si="12"/>
        <v>32000</v>
      </c>
      <c r="G108" s="65"/>
      <c r="H108" s="55">
        <f t="shared" si="13"/>
        <v>0</v>
      </c>
      <c r="I108" s="53"/>
      <c r="J108" s="54">
        <f t="shared" si="14"/>
        <v>0</v>
      </c>
    </row>
    <row r="109" spans="1:11" x14ac:dyDescent="0.25">
      <c r="A109" s="9">
        <v>63</v>
      </c>
      <c r="B109" s="10" t="s">
        <v>97</v>
      </c>
      <c r="C109" s="64">
        <v>18</v>
      </c>
      <c r="D109" s="15" t="s">
        <v>16</v>
      </c>
      <c r="E109" s="65">
        <v>3600</v>
      </c>
      <c r="F109" s="55">
        <f t="shared" si="12"/>
        <v>64800</v>
      </c>
      <c r="G109" s="65"/>
      <c r="H109" s="55">
        <f t="shared" si="13"/>
        <v>0</v>
      </c>
      <c r="I109" s="53"/>
      <c r="J109" s="54">
        <f t="shared" si="14"/>
        <v>0</v>
      </c>
    </row>
    <row r="110" spans="1:11" x14ac:dyDescent="0.25">
      <c r="A110" s="9">
        <f t="shared" si="15"/>
        <v>64</v>
      </c>
      <c r="B110" s="10" t="s">
        <v>98</v>
      </c>
      <c r="C110" s="64">
        <v>13</v>
      </c>
      <c r="D110" s="15" t="s">
        <v>16</v>
      </c>
      <c r="E110" s="65">
        <v>4000</v>
      </c>
      <c r="F110" s="55">
        <f t="shared" si="12"/>
        <v>52000</v>
      </c>
      <c r="G110" s="65"/>
      <c r="H110" s="55">
        <f t="shared" si="13"/>
        <v>0</v>
      </c>
      <c r="I110" s="53"/>
      <c r="J110" s="54">
        <f t="shared" si="14"/>
        <v>0</v>
      </c>
    </row>
    <row r="111" spans="1:11" x14ac:dyDescent="0.25">
      <c r="A111" s="9">
        <f t="shared" si="15"/>
        <v>65</v>
      </c>
      <c r="B111" s="10" t="s">
        <v>99</v>
      </c>
      <c r="C111" s="64">
        <v>20</v>
      </c>
      <c r="D111" s="15" t="s">
        <v>16</v>
      </c>
      <c r="E111" s="65">
        <v>4100</v>
      </c>
      <c r="F111" s="55">
        <f t="shared" si="12"/>
        <v>82000</v>
      </c>
      <c r="G111" s="65"/>
      <c r="H111" s="55">
        <f t="shared" si="13"/>
        <v>0</v>
      </c>
      <c r="I111" s="53"/>
      <c r="J111" s="54">
        <f t="shared" si="14"/>
        <v>0</v>
      </c>
    </row>
    <row r="112" spans="1:11" x14ac:dyDescent="0.25">
      <c r="A112" s="9">
        <f t="shared" si="15"/>
        <v>66</v>
      </c>
      <c r="B112" s="10" t="s">
        <v>100</v>
      </c>
      <c r="C112" s="64">
        <v>7</v>
      </c>
      <c r="D112" s="15" t="s">
        <v>16</v>
      </c>
      <c r="E112" s="65">
        <v>4400</v>
      </c>
      <c r="F112" s="55">
        <f t="shared" si="12"/>
        <v>30800</v>
      </c>
      <c r="G112" s="65"/>
      <c r="H112" s="55">
        <f t="shared" si="13"/>
        <v>0</v>
      </c>
      <c r="I112" s="53"/>
      <c r="J112" s="54">
        <f t="shared" si="14"/>
        <v>0</v>
      </c>
    </row>
    <row r="113" spans="1:10" x14ac:dyDescent="0.25">
      <c r="A113" s="9">
        <f t="shared" si="15"/>
        <v>67</v>
      </c>
      <c r="B113" s="10" t="s">
        <v>101</v>
      </c>
      <c r="C113" s="64">
        <v>6</v>
      </c>
      <c r="D113" s="15" t="s">
        <v>16</v>
      </c>
      <c r="E113" s="65">
        <v>4700</v>
      </c>
      <c r="F113" s="55">
        <f t="shared" si="12"/>
        <v>28200</v>
      </c>
      <c r="G113" s="65"/>
      <c r="H113" s="55">
        <f t="shared" si="13"/>
        <v>0</v>
      </c>
      <c r="I113" s="53"/>
      <c r="J113" s="54">
        <f t="shared" si="14"/>
        <v>0</v>
      </c>
    </row>
    <row r="114" spans="1:10" x14ac:dyDescent="0.25">
      <c r="A114" s="9">
        <f t="shared" si="15"/>
        <v>68</v>
      </c>
      <c r="B114" s="10" t="s">
        <v>40</v>
      </c>
      <c r="C114" s="64">
        <v>638</v>
      </c>
      <c r="D114" s="15" t="s">
        <v>41</v>
      </c>
      <c r="E114" s="65">
        <v>25</v>
      </c>
      <c r="F114" s="55">
        <f t="shared" si="12"/>
        <v>15950</v>
      </c>
      <c r="G114" s="65"/>
      <c r="H114" s="55">
        <f t="shared" si="13"/>
        <v>0</v>
      </c>
      <c r="I114" s="53"/>
      <c r="J114" s="54">
        <f t="shared" si="14"/>
        <v>0</v>
      </c>
    </row>
    <row r="115" spans="1:10" x14ac:dyDescent="0.25">
      <c r="A115" s="9">
        <f t="shared" si="15"/>
        <v>69</v>
      </c>
      <c r="B115" s="10" t="s">
        <v>42</v>
      </c>
      <c r="C115" s="64">
        <v>672</v>
      </c>
      <c r="D115" s="15" t="s">
        <v>43</v>
      </c>
      <c r="E115" s="65">
        <v>55</v>
      </c>
      <c r="F115" s="55">
        <f t="shared" si="12"/>
        <v>36960</v>
      </c>
      <c r="G115" s="65"/>
      <c r="H115" s="55">
        <f t="shared" si="13"/>
        <v>0</v>
      </c>
      <c r="I115" s="53"/>
      <c r="J115" s="54">
        <f t="shared" si="14"/>
        <v>0</v>
      </c>
    </row>
    <row r="116" spans="1:10" x14ac:dyDescent="0.25">
      <c r="A116" s="9">
        <f t="shared" si="15"/>
        <v>70</v>
      </c>
      <c r="B116" s="35" t="s">
        <v>44</v>
      </c>
      <c r="C116" s="64">
        <v>46</v>
      </c>
      <c r="D116" s="15" t="s">
        <v>45</v>
      </c>
      <c r="E116" s="65">
        <v>350</v>
      </c>
      <c r="F116" s="55">
        <f t="shared" si="12"/>
        <v>16100</v>
      </c>
      <c r="G116" s="65"/>
      <c r="H116" s="55">
        <f t="shared" si="13"/>
        <v>0</v>
      </c>
      <c r="I116" s="53"/>
      <c r="J116" s="54">
        <f t="shared" si="14"/>
        <v>0</v>
      </c>
    </row>
    <row r="117" spans="1:10" x14ac:dyDescent="0.25">
      <c r="A117" s="9">
        <f t="shared" si="15"/>
        <v>71</v>
      </c>
      <c r="B117" s="35" t="s">
        <v>46</v>
      </c>
      <c r="C117" s="64">
        <v>74</v>
      </c>
      <c r="D117" s="15" t="s">
        <v>45</v>
      </c>
      <c r="E117" s="65">
        <v>300</v>
      </c>
      <c r="F117" s="55">
        <f t="shared" si="12"/>
        <v>22200</v>
      </c>
      <c r="G117" s="65"/>
      <c r="H117" s="55">
        <f t="shared" si="13"/>
        <v>0</v>
      </c>
      <c r="I117" s="53"/>
      <c r="J117" s="54">
        <f t="shared" si="14"/>
        <v>0</v>
      </c>
    </row>
    <row r="118" spans="1:10" x14ac:dyDescent="0.25">
      <c r="A118" s="9">
        <f t="shared" si="15"/>
        <v>72</v>
      </c>
      <c r="B118" s="10" t="s">
        <v>47</v>
      </c>
      <c r="C118" s="64">
        <v>924</v>
      </c>
      <c r="D118" s="15" t="s">
        <v>43</v>
      </c>
      <c r="E118" s="65">
        <v>13</v>
      </c>
      <c r="F118" s="55">
        <f t="shared" si="12"/>
        <v>12012</v>
      </c>
      <c r="G118" s="65"/>
      <c r="H118" s="55">
        <f t="shared" si="13"/>
        <v>0</v>
      </c>
      <c r="I118" s="53"/>
      <c r="J118" s="54">
        <f t="shared" si="14"/>
        <v>0</v>
      </c>
    </row>
    <row r="119" spans="1:10" x14ac:dyDescent="0.25">
      <c r="A119" s="9">
        <v>75</v>
      </c>
      <c r="B119" s="10" t="s">
        <v>50</v>
      </c>
      <c r="C119" s="64">
        <v>842</v>
      </c>
      <c r="D119" s="15" t="s">
        <v>43</v>
      </c>
      <c r="E119" s="65">
        <v>7</v>
      </c>
      <c r="F119" s="55">
        <f t="shared" si="12"/>
        <v>5894</v>
      </c>
      <c r="G119" s="65"/>
      <c r="H119" s="55">
        <f t="shared" si="13"/>
        <v>0</v>
      </c>
      <c r="I119" s="53"/>
      <c r="J119" s="54">
        <f t="shared" si="14"/>
        <v>0</v>
      </c>
    </row>
    <row r="120" spans="1:10" x14ac:dyDescent="0.25">
      <c r="A120" s="9">
        <v>79</v>
      </c>
      <c r="B120" s="30" t="s">
        <v>54</v>
      </c>
      <c r="C120" s="64">
        <v>101</v>
      </c>
      <c r="D120" s="15" t="s">
        <v>43</v>
      </c>
      <c r="E120" s="65">
        <v>65</v>
      </c>
      <c r="F120" s="55">
        <f t="shared" si="12"/>
        <v>6565</v>
      </c>
      <c r="G120" s="65"/>
      <c r="H120" s="55">
        <f t="shared" si="13"/>
        <v>0</v>
      </c>
      <c r="I120" s="53"/>
      <c r="J120" s="54">
        <f t="shared" si="14"/>
        <v>0</v>
      </c>
    </row>
    <row r="121" spans="1:10" x14ac:dyDescent="0.25">
      <c r="A121" s="9">
        <v>81</v>
      </c>
      <c r="B121" s="30" t="s">
        <v>56</v>
      </c>
      <c r="C121" s="64">
        <v>168</v>
      </c>
      <c r="D121" s="15" t="s">
        <v>43</v>
      </c>
      <c r="E121" s="65">
        <v>85</v>
      </c>
      <c r="F121" s="55">
        <f t="shared" si="12"/>
        <v>14280</v>
      </c>
      <c r="G121" s="65"/>
      <c r="H121" s="55">
        <f t="shared" si="13"/>
        <v>0</v>
      </c>
      <c r="I121" s="53"/>
      <c r="J121" s="54">
        <f t="shared" si="14"/>
        <v>0</v>
      </c>
    </row>
    <row r="122" spans="1:10" x14ac:dyDescent="0.25">
      <c r="A122" s="9">
        <f t="shared" si="15"/>
        <v>82</v>
      </c>
      <c r="B122" s="30" t="s">
        <v>57</v>
      </c>
      <c r="C122" s="64">
        <v>1</v>
      </c>
      <c r="D122" s="12" t="s">
        <v>8</v>
      </c>
      <c r="E122" s="65">
        <v>10000</v>
      </c>
      <c r="F122" s="55">
        <f t="shared" si="12"/>
        <v>10000</v>
      </c>
      <c r="G122" s="65"/>
      <c r="H122" s="55">
        <f t="shared" si="13"/>
        <v>0</v>
      </c>
      <c r="I122" s="53"/>
      <c r="J122" s="54">
        <f t="shared" si="14"/>
        <v>0</v>
      </c>
    </row>
    <row r="123" spans="1:10" x14ac:dyDescent="0.25">
      <c r="A123" s="9">
        <v>85</v>
      </c>
      <c r="B123" s="10" t="s">
        <v>60</v>
      </c>
      <c r="C123" s="64">
        <v>1</v>
      </c>
      <c r="D123" s="15" t="s">
        <v>8</v>
      </c>
      <c r="E123" s="65">
        <v>2500</v>
      </c>
      <c r="F123" s="55">
        <f t="shared" si="12"/>
        <v>2500</v>
      </c>
      <c r="G123" s="65"/>
      <c r="H123" s="55">
        <f t="shared" si="13"/>
        <v>0</v>
      </c>
      <c r="I123" s="53"/>
      <c r="J123" s="54">
        <f t="shared" si="14"/>
        <v>0</v>
      </c>
    </row>
    <row r="124" spans="1:10" x14ac:dyDescent="0.25">
      <c r="A124" s="9">
        <f t="shared" si="15"/>
        <v>86</v>
      </c>
      <c r="B124" s="35" t="s">
        <v>61</v>
      </c>
      <c r="C124" s="64">
        <v>1</v>
      </c>
      <c r="D124" s="15" t="s">
        <v>8</v>
      </c>
      <c r="E124" s="65">
        <v>15000</v>
      </c>
      <c r="F124" s="55">
        <f t="shared" si="12"/>
        <v>15000</v>
      </c>
      <c r="G124" s="65"/>
      <c r="H124" s="55">
        <f t="shared" si="13"/>
        <v>0</v>
      </c>
      <c r="I124" s="53"/>
      <c r="J124" s="54">
        <f t="shared" si="14"/>
        <v>0</v>
      </c>
    </row>
    <row r="125" spans="1:10" ht="15.75" thickBot="1" x14ac:dyDescent="0.3">
      <c r="A125" s="66">
        <f t="shared" si="15"/>
        <v>87</v>
      </c>
      <c r="B125" s="67" t="s">
        <v>102</v>
      </c>
      <c r="C125" s="68">
        <v>1</v>
      </c>
      <c r="D125" s="69" t="s">
        <v>8</v>
      </c>
      <c r="E125" s="70">
        <v>10000</v>
      </c>
      <c r="F125" s="71">
        <f t="shared" si="12"/>
        <v>10000</v>
      </c>
      <c r="G125" s="70"/>
      <c r="H125" s="71">
        <f t="shared" si="13"/>
        <v>0</v>
      </c>
      <c r="I125" s="72"/>
      <c r="J125" s="73">
        <f t="shared" si="14"/>
        <v>0</v>
      </c>
    </row>
    <row r="126" spans="1:10" ht="15.75" thickBot="1" x14ac:dyDescent="0.3">
      <c r="A126" s="22"/>
      <c r="B126" s="156" t="s">
        <v>17</v>
      </c>
      <c r="C126" s="157"/>
      <c r="D126" s="157"/>
      <c r="E126" s="114"/>
      <c r="F126" s="121">
        <f>SUM(F75:F125)</f>
        <v>894491</v>
      </c>
      <c r="G126" s="122"/>
      <c r="H126" s="115">
        <f>SUM(H75:H125)</f>
        <v>0</v>
      </c>
      <c r="I126" s="129"/>
      <c r="J126" s="115">
        <f>SUM(J75:J125)</f>
        <v>0</v>
      </c>
    </row>
    <row r="127" spans="1:10" ht="15.75" thickBot="1" x14ac:dyDescent="0.3">
      <c r="A127" s="77"/>
      <c r="B127" s="88" t="s">
        <v>108</v>
      </c>
      <c r="C127" s="89"/>
      <c r="D127" s="89"/>
      <c r="E127" s="116"/>
      <c r="F127" s="117">
        <f>SUM(F126,F73)</f>
        <v>1022245.8</v>
      </c>
      <c r="G127" s="124"/>
      <c r="H127" s="123">
        <f>SUM(H126,H73)</f>
        <v>0</v>
      </c>
      <c r="I127" s="130"/>
      <c r="J127" s="117">
        <f>SUM(J126,J73)</f>
        <v>0</v>
      </c>
    </row>
    <row r="128" spans="1:10" ht="15.75" thickBot="1" x14ac:dyDescent="0.3">
      <c r="A128" s="74">
        <f>A125+1</f>
        <v>88</v>
      </c>
      <c r="B128" s="42" t="s">
        <v>107</v>
      </c>
      <c r="C128" s="75">
        <v>0.1</v>
      </c>
      <c r="D128" s="76" t="s">
        <v>8</v>
      </c>
      <c r="E128" s="118"/>
      <c r="F128" s="110">
        <f>+F127*$C128</f>
        <v>102224.58000000002</v>
      </c>
      <c r="G128" s="125"/>
      <c r="H128" s="110">
        <f>+H127*$C128</f>
        <v>0</v>
      </c>
      <c r="I128" s="131"/>
      <c r="J128" s="110">
        <f>+J127*$C128</f>
        <v>0</v>
      </c>
    </row>
    <row r="129" spans="1:10" ht="15.75" thickBot="1" x14ac:dyDescent="0.3">
      <c r="A129" s="77"/>
      <c r="B129" s="168" t="s">
        <v>103</v>
      </c>
      <c r="C129" s="169"/>
      <c r="D129" s="169"/>
      <c r="E129" s="169"/>
      <c r="F129" s="119">
        <f>SUM(F128,F127,F73)</f>
        <v>1252225.1800000002</v>
      </c>
      <c r="G129" s="138"/>
      <c r="H129" s="128">
        <f>SUM(H128,H127,H73)</f>
        <v>0</v>
      </c>
      <c r="I129" s="132"/>
      <c r="J129" s="119">
        <f>SUM(J128,J127,J73)</f>
        <v>0</v>
      </c>
    </row>
    <row r="130" spans="1:10" ht="15.75" thickBot="1" x14ac:dyDescent="0.3">
      <c r="A130" s="90"/>
      <c r="B130" s="91"/>
      <c r="C130" s="91"/>
      <c r="D130" s="91"/>
      <c r="E130" s="91"/>
      <c r="F130" s="135"/>
      <c r="G130" s="135"/>
      <c r="H130" s="91"/>
      <c r="I130" s="133"/>
      <c r="J130" s="92"/>
    </row>
    <row r="131" spans="1:10" ht="15.75" thickBot="1" x14ac:dyDescent="0.3">
      <c r="A131" s="78"/>
      <c r="B131" s="79" t="s">
        <v>104</v>
      </c>
      <c r="C131" s="80"/>
      <c r="D131" s="80"/>
      <c r="E131" s="80"/>
      <c r="F131" s="120">
        <f>SUM(F129,F58)</f>
        <v>4401780.5</v>
      </c>
      <c r="G131" s="127"/>
      <c r="H131" s="126">
        <f>SUM(H129,H58)</f>
        <v>0</v>
      </c>
      <c r="I131" s="120"/>
      <c r="J131" s="134">
        <f>SUM(J129,J58)</f>
        <v>0</v>
      </c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47"/>
      <c r="J132" s="1"/>
    </row>
    <row r="133" spans="1:10" x14ac:dyDescent="0.25">
      <c r="A133" s="165" t="s">
        <v>105</v>
      </c>
      <c r="B133" s="165"/>
      <c r="C133" s="165"/>
      <c r="D133" s="1"/>
      <c r="E133" s="1"/>
      <c r="F133" s="1"/>
      <c r="G133" s="1"/>
      <c r="H133" s="1"/>
      <c r="I133" s="47"/>
      <c r="J133" s="1"/>
    </row>
    <row r="134" spans="1:10" x14ac:dyDescent="0.25">
      <c r="A134" s="81"/>
      <c r="B134" s="81"/>
      <c r="C134" s="81"/>
      <c r="D134" s="1"/>
      <c r="E134" s="1"/>
      <c r="F134" s="1"/>
      <c r="G134" s="1"/>
      <c r="H134" s="1"/>
      <c r="I134" s="47"/>
      <c r="J134" s="1"/>
    </row>
    <row r="135" spans="1:10" x14ac:dyDescent="0.25">
      <c r="A135" s="170"/>
      <c r="B135" s="170"/>
      <c r="C135" s="170"/>
      <c r="D135" s="1"/>
      <c r="E135" s="1"/>
      <c r="F135" s="1"/>
      <c r="G135" s="1"/>
      <c r="H135" s="1"/>
      <c r="I135" s="47"/>
      <c r="J135" s="1"/>
    </row>
    <row r="136" spans="1:10" x14ac:dyDescent="0.25">
      <c r="A136" s="165" t="s">
        <v>106</v>
      </c>
      <c r="B136" s="165"/>
      <c r="C136" s="165"/>
    </row>
  </sheetData>
  <sheetProtection algorithmName="SHA-512" hashValue="aaNebDOQ3DL5EMlm45kCleeQF68ivohNQFUzs9ULDM/apnrgQ5W4sG3Re2BIyEODzGChWp7zZZAQlnT5gNt3+w==" saltValue="iL5hqQ588B/44zYn0ic3rA==" spinCount="100000" sheet="1" selectLockedCells="1"/>
  <mergeCells count="38">
    <mergeCell ref="K2:K4"/>
    <mergeCell ref="K62:K64"/>
    <mergeCell ref="B129:E129"/>
    <mergeCell ref="A133:C133"/>
    <mergeCell ref="A135:C135"/>
    <mergeCell ref="F62:F64"/>
    <mergeCell ref="B55:D55"/>
    <mergeCell ref="B58:E58"/>
    <mergeCell ref="A61:D61"/>
    <mergeCell ref="A62:A64"/>
    <mergeCell ref="B62:B64"/>
    <mergeCell ref="C62:C64"/>
    <mergeCell ref="D62:D64"/>
    <mergeCell ref="E62:E64"/>
    <mergeCell ref="A15:F15"/>
    <mergeCell ref="E2:E4"/>
    <mergeCell ref="A136:C136"/>
    <mergeCell ref="A65:F65"/>
    <mergeCell ref="B73:D73"/>
    <mergeCell ref="B126:D126"/>
    <mergeCell ref="A74:F74"/>
    <mergeCell ref="F2:F4"/>
    <mergeCell ref="A5:F5"/>
    <mergeCell ref="B14:D14"/>
    <mergeCell ref="E1:F1"/>
    <mergeCell ref="G2:G4"/>
    <mergeCell ref="A1:D1"/>
    <mergeCell ref="A2:A4"/>
    <mergeCell ref="B2:B4"/>
    <mergeCell ref="C2:C4"/>
    <mergeCell ref="D2:D4"/>
    <mergeCell ref="H2:H4"/>
    <mergeCell ref="I2:I4"/>
    <mergeCell ref="J2:J4"/>
    <mergeCell ref="G62:G64"/>
    <mergeCell ref="H62:H64"/>
    <mergeCell ref="I62:I64"/>
    <mergeCell ref="J62:J64"/>
  </mergeCells>
  <pageMargins left="0.25" right="0.25" top="0.75" bottom="0.75" header="0.3" footer="0.3"/>
  <pageSetup scale="56" fitToWidth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K (Revised) Addendum 1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cp:lastPrinted>2021-04-07T19:31:28Z</cp:lastPrinted>
  <dcterms:created xsi:type="dcterms:W3CDTF">2021-02-26T17:55:26Z</dcterms:created>
  <dcterms:modified xsi:type="dcterms:W3CDTF">2021-04-07T19:33:16Z</dcterms:modified>
</cp:coreProperties>
</file>