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37DJ Cortez Gardens Subdivision Water Main Replacement\Working Docs\Solicitation Docs\Addendums\"/>
    </mc:Choice>
  </mc:AlternateContent>
  <xr:revisionPtr revIDLastSave="0" documentId="13_ncr:1_{CDE3935D-2C3D-4F78-BAF6-4126D54E45D2}" xr6:coauthVersionLast="45" xr6:coauthVersionMax="45" xr10:uidLastSave="{00000000-0000-0000-0000-000000000000}"/>
  <bookViews>
    <workbookView xWindow="-28920" yWindow="-120" windowWidth="29040" windowHeight="15840" xr2:uid="{97B9DFE0-1B58-4B08-9E58-B835E9526D3B}"/>
  </bookViews>
  <sheets>
    <sheet name="Addendum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9" i="1" l="1"/>
  <c r="I78" i="1"/>
  <c r="G78" i="1"/>
  <c r="I77" i="1"/>
  <c r="G77" i="1"/>
  <c r="I76" i="1"/>
  <c r="G76" i="1"/>
  <c r="I73" i="1"/>
  <c r="I72" i="1"/>
  <c r="I71" i="1"/>
  <c r="I70" i="1"/>
  <c r="I69" i="1"/>
  <c r="I68" i="1"/>
  <c r="I67" i="1"/>
  <c r="I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B59" i="1"/>
  <c r="B60" i="1" s="1"/>
  <c r="B61" i="1" s="1"/>
  <c r="B62" i="1" s="1"/>
  <c r="B63" i="1" s="1"/>
  <c r="B64" i="1" s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I75" i="1" s="1"/>
  <c r="G47" i="1"/>
  <c r="G75" i="1" s="1"/>
  <c r="B47" i="1"/>
  <c r="B48" i="1" s="1"/>
  <c r="B49" i="1" s="1"/>
  <c r="B50" i="1" s="1"/>
  <c r="B51" i="1" s="1"/>
  <c r="B52" i="1" s="1"/>
  <c r="B53" i="1" s="1"/>
  <c r="B54" i="1" s="1"/>
  <c r="B55" i="1" s="1"/>
  <c r="I46" i="1"/>
  <c r="G46" i="1"/>
  <c r="I36" i="1"/>
  <c r="G36" i="1"/>
  <c r="I35" i="1"/>
  <c r="G35" i="1"/>
  <c r="I34" i="1"/>
  <c r="G34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B18" i="1"/>
  <c r="B19" i="1" s="1"/>
  <c r="B20" i="1" s="1"/>
  <c r="B21" i="1" s="1"/>
  <c r="B22" i="1" s="1"/>
  <c r="I17" i="1"/>
  <c r="G17" i="1"/>
  <c r="B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G33" i="1" s="1"/>
  <c r="B5" i="1"/>
  <c r="B6" i="1" s="1"/>
  <c r="B7" i="1" s="1"/>
  <c r="B8" i="1" s="1"/>
  <c r="B9" i="1" s="1"/>
  <c r="B10" i="1" s="1"/>
  <c r="B11" i="1" s="1"/>
  <c r="B12" i="1" s="1"/>
  <c r="B13" i="1" s="1"/>
  <c r="I4" i="1"/>
  <c r="I33" i="1" s="1"/>
  <c r="G4" i="1"/>
  <c r="G37" i="1" l="1"/>
  <c r="G38" i="1" s="1"/>
  <c r="G80" i="1"/>
  <c r="G79" i="1"/>
  <c r="I37" i="1"/>
  <c r="I38" i="1" s="1"/>
  <c r="I80" i="1"/>
  <c r="I79" i="1"/>
</calcChain>
</file>

<file path=xl/sharedStrings.xml><?xml version="1.0" encoding="utf-8"?>
<sst xmlns="http://schemas.openxmlformats.org/spreadsheetml/2006/main" count="154" uniqueCount="51">
  <si>
    <r>
      <t xml:space="preserve">APPENDIX K, BID PRICING FORM </t>
    </r>
    <r>
      <rPr>
        <b/>
        <sz val="12"/>
        <color rgb="FFFF0000"/>
        <rFont val="Times New Roman"/>
        <family val="1"/>
      </rPr>
      <t>(REVISED)</t>
    </r>
    <r>
      <rPr>
        <b/>
        <sz val="12"/>
        <rFont val="Times New Roman"/>
        <family val="1"/>
      </rPr>
      <t xml:space="preserve">
21-TA003637 DJ, CORTEZ GARDENS SUBDIVISION WATER MAIN REPLACEMENT
COUNTY PROJECT NO. 6097270
BID A BASED ON 275 CALENDAR DAYS</t>
    </r>
  </si>
  <si>
    <t>MCG
Engieers Opinion of Costs</t>
  </si>
  <si>
    <t>ITEM NO.</t>
  </si>
  <si>
    <t>DESCRIPTION</t>
  </si>
  <si>
    <t>UNITS</t>
  </si>
  <si>
    <t>QTY.</t>
  </si>
  <si>
    <t>UNIT PRICE
($)</t>
  </si>
  <si>
    <t>EXTENDED PRICE
($)</t>
  </si>
  <si>
    <t>Grout Abandoned 4" Pipe</t>
  </si>
  <si>
    <t>LF</t>
  </si>
  <si>
    <t>Grout Abandoned 6" Pipe</t>
  </si>
  <si>
    <t>F&amp;I 4" Caps</t>
  </si>
  <si>
    <t>EA</t>
  </si>
  <si>
    <t>F&amp;I 6" Caps</t>
  </si>
  <si>
    <t>F&amp;I 6" Polyvinyl Chloride (PVC) Pipe</t>
  </si>
  <si>
    <t>F&amp;I 6" Class 350 Ductile Iron (DIP) Pipe</t>
  </si>
  <si>
    <t>F&amp;I 6" Gate Valve</t>
  </si>
  <si>
    <t>F&amp;I 6" Sleeves</t>
  </si>
  <si>
    <t>F&amp;I Water Services Connection (Short 1" Polyethylene Pipe)</t>
  </si>
  <si>
    <t>F&amp;I Water Services Connection (Long 1" Polyethylene Pipe)</t>
  </si>
  <si>
    <t>Remove Water Meter Box Assembly</t>
  </si>
  <si>
    <t>F&amp;I Fire Hydrant Assembly</t>
  </si>
  <si>
    <t>F&amp;I Water Meter Box Assembly</t>
  </si>
  <si>
    <t>F&amp;I 6" X 6" Tee</t>
  </si>
  <si>
    <r>
      <t>F&amp;I 6" 45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</si>
  <si>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r>
      <t>F&amp;I 6" 90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</si>
  <si>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t>Re-Establish Residential Service Lines</t>
  </si>
  <si>
    <t>Maintenance of Traffic (MOT)</t>
  </si>
  <si>
    <t>LS</t>
  </si>
  <si>
    <t>Erosion And Sedimentation Control</t>
  </si>
  <si>
    <t>Milling Asphalt Pavement (¾” Average Thickness)</t>
  </si>
  <si>
    <t>SY</t>
  </si>
  <si>
    <t>F&amp;I Asphaltic Concrete Overlay (¾” Average Thickness)</t>
  </si>
  <si>
    <t>TN</t>
  </si>
  <si>
    <t>F&amp;I Asphaltic Concrete With Prime Coat (1 ¼” Average Thickness)</t>
  </si>
  <si>
    <t>F&amp;I Full Base (8” Minimum Thickness)</t>
  </si>
  <si>
    <t>Removal of Concrete</t>
  </si>
  <si>
    <t>F&amp;I Concrete Driveway</t>
  </si>
  <si>
    <t>F&amp;I Concrete Curb and Gutter</t>
  </si>
  <si>
    <t>F&amp;I Concrete Valley Crossing</t>
  </si>
  <si>
    <t>F&amp;I SOD</t>
  </si>
  <si>
    <t>SubTotal Construction Cost</t>
  </si>
  <si>
    <t>Mobilization</t>
  </si>
  <si>
    <t>Miscellaneous Work &amp; Clean Up</t>
  </si>
  <si>
    <t>Record Drawings</t>
  </si>
  <si>
    <t>Contract Contingency (10% of Subtotal Construction Cost)</t>
  </si>
  <si>
    <t>%</t>
  </si>
  <si>
    <t>Total Construction Cost</t>
  </si>
  <si>
    <r>
      <t xml:space="preserve">APPENDIX K, BID PRICING FORM </t>
    </r>
    <r>
      <rPr>
        <b/>
        <sz val="12"/>
        <color rgb="FFFF0000"/>
        <rFont val="Times New Roman"/>
        <family val="1"/>
      </rPr>
      <t>(REVISED)</t>
    </r>
    <r>
      <rPr>
        <b/>
        <sz val="12"/>
        <rFont val="Times New Roman"/>
        <family val="1"/>
      </rPr>
      <t xml:space="preserve">
21-TA003637 DJ, CORTEZ GARDENS SUBDIVISION WATER MAIN REPLACEMENT
COUNTY PROJECT NO. 6097270
BID B BASED ON 365 CALENDAR DAYS</t>
    </r>
  </si>
  <si>
    <t>BIDDER NAME___________________________________________________</t>
  </si>
  <si>
    <t>BIDDER SIGNATURE______________________________________________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</si>
</sst>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 x14ac:knownFonts="1">
    <font>
      <sz val="12"/>
      <color theme="1"/>
      <name val="Times New Roman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vertAlign val="superscript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164" fontId="4" fillId="0" borderId="0" xfId="1" applyNumberFormat="1" applyFont="1" applyAlignment="1">
      <alignment horizontal="center" vertical="top"/>
    </xf>
    <xf numFmtId="0" fontId="4" fillId="0" borderId="0" xfId="1" applyFont="1"/>
    <xf numFmtId="0" fontId="6" fillId="3" borderId="2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38" fontId="6" fillId="3" borderId="3" xfId="1" applyNumberFormat="1" applyFont="1" applyFill="1" applyBorder="1" applyAlignment="1">
      <alignment horizontal="center" vertical="top" wrapText="1"/>
    </xf>
    <xf numFmtId="164" fontId="5" fillId="3" borderId="3" xfId="1" applyNumberFormat="1" applyFont="1" applyFill="1" applyBorder="1" applyAlignment="1">
      <alignment horizontal="center" vertical="top" wrapText="1"/>
    </xf>
    <xf numFmtId="164" fontId="5" fillId="3" borderId="4" xfId="1" applyNumberFormat="1" applyFont="1" applyFill="1" applyBorder="1" applyAlignment="1">
      <alignment horizontal="center" vertical="top" wrapText="1"/>
    </xf>
    <xf numFmtId="164" fontId="6" fillId="3" borderId="3" xfId="1" applyNumberFormat="1" applyFont="1" applyFill="1" applyBorder="1" applyAlignment="1">
      <alignment horizontal="center" vertical="top" wrapText="1"/>
    </xf>
    <xf numFmtId="164" fontId="6" fillId="3" borderId="5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6" xfId="1" applyFont="1" applyBorder="1" applyAlignment="1">
      <alignment horizontal="center"/>
    </xf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38" fontId="4" fillId="0" borderId="7" xfId="1" applyNumberFormat="1" applyFont="1" applyBorder="1" applyAlignment="1">
      <alignment horizontal="center"/>
    </xf>
    <xf numFmtId="164" fontId="7" fillId="2" borderId="7" xfId="1" applyNumberFormat="1" applyFont="1" applyFill="1" applyBorder="1" applyAlignment="1">
      <alignment horizontal="center" vertical="top"/>
    </xf>
    <xf numFmtId="164" fontId="7" fillId="2" borderId="8" xfId="1" applyNumberFormat="1" applyFont="1" applyFill="1" applyBorder="1" applyAlignment="1">
      <alignment horizontal="center" vertical="top"/>
    </xf>
    <xf numFmtId="7" fontId="4" fillId="0" borderId="7" xfId="1" applyNumberFormat="1" applyFont="1" applyBorder="1" applyAlignment="1" applyProtection="1">
      <alignment horizontal="center"/>
      <protection locked="0"/>
    </xf>
    <xf numFmtId="164" fontId="4" fillId="0" borderId="9" xfId="1" applyNumberFormat="1" applyFont="1" applyBorder="1" applyAlignment="1">
      <alignment horizontal="center" vertical="top"/>
    </xf>
    <xf numFmtId="0" fontId="4" fillId="0" borderId="10" xfId="1" applyFont="1" applyBorder="1" applyAlignment="1">
      <alignment horizontal="center"/>
    </xf>
    <xf numFmtId="0" fontId="4" fillId="0" borderId="11" xfId="1" applyFont="1" applyBorder="1"/>
    <xf numFmtId="3" fontId="4" fillId="0" borderId="11" xfId="1" applyNumberFormat="1" applyFont="1" applyBorder="1" applyAlignment="1">
      <alignment horizontal="center"/>
    </xf>
    <xf numFmtId="38" fontId="4" fillId="0" borderId="11" xfId="1" applyNumberFormat="1" applyFont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 vertical="top"/>
    </xf>
    <xf numFmtId="164" fontId="7" fillId="2" borderId="12" xfId="1" applyNumberFormat="1" applyFont="1" applyFill="1" applyBorder="1" applyAlignment="1">
      <alignment horizontal="center" vertical="top"/>
    </xf>
    <xf numFmtId="7" fontId="4" fillId="0" borderId="11" xfId="1" applyNumberFormat="1" applyFont="1" applyBorder="1" applyAlignment="1" applyProtection="1">
      <alignment horizontal="center"/>
      <protection locked="0"/>
    </xf>
    <xf numFmtId="164" fontId="4" fillId="0" borderId="13" xfId="1" applyNumberFormat="1" applyFont="1" applyBorder="1" applyAlignment="1">
      <alignment horizontal="center" vertical="top"/>
    </xf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 applyProtection="1">
      <alignment horizontal="center"/>
      <protection locked="0"/>
    </xf>
    <xf numFmtId="164" fontId="4" fillId="0" borderId="12" xfId="1" applyNumberFormat="1" applyFont="1" applyBorder="1" applyAlignment="1">
      <alignment horizontal="center" vertical="top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/>
    <xf numFmtId="0" fontId="4" fillId="0" borderId="16" xfId="1" applyFont="1" applyBorder="1" applyAlignment="1">
      <alignment horizontal="center"/>
    </xf>
    <xf numFmtId="38" fontId="4" fillId="0" borderId="16" xfId="1" applyNumberFormat="1" applyFont="1" applyBorder="1" applyAlignment="1">
      <alignment horizontal="center"/>
    </xf>
    <xf numFmtId="164" fontId="7" fillId="2" borderId="17" xfId="1" applyNumberFormat="1" applyFont="1" applyFill="1" applyBorder="1" applyAlignment="1">
      <alignment horizontal="center" vertical="top"/>
    </xf>
    <xf numFmtId="164" fontId="4" fillId="0" borderId="18" xfId="1" applyNumberFormat="1" applyFont="1" applyBorder="1" applyAlignment="1">
      <alignment horizontal="center" vertical="top"/>
    </xf>
    <xf numFmtId="0" fontId="4" fillId="0" borderId="0" xfId="1" applyFont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6" fillId="4" borderId="3" xfId="1" applyFont="1" applyFill="1" applyBorder="1"/>
    <xf numFmtId="0" fontId="4" fillId="4" borderId="3" xfId="1" applyFont="1" applyFill="1" applyBorder="1" applyAlignment="1">
      <alignment horizontal="center"/>
    </xf>
    <xf numFmtId="38" fontId="4" fillId="4" borderId="3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 vertical="top"/>
    </xf>
    <xf numFmtId="164" fontId="5" fillId="4" borderId="3" xfId="1" applyNumberFormat="1" applyFont="1" applyFill="1" applyBorder="1" applyAlignment="1">
      <alignment horizontal="center" vertical="top"/>
    </xf>
    <xf numFmtId="164" fontId="6" fillId="4" borderId="19" xfId="1" applyNumberFormat="1" applyFont="1" applyFill="1" applyBorder="1" applyAlignment="1">
      <alignment horizontal="center" vertical="top"/>
    </xf>
    <xf numFmtId="1" fontId="4" fillId="0" borderId="7" xfId="1" applyNumberFormat="1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21" xfId="1" applyFont="1" applyBorder="1"/>
    <xf numFmtId="0" fontId="4" fillId="0" borderId="21" xfId="1" applyFont="1" applyBorder="1" applyAlignment="1">
      <alignment horizontal="center"/>
    </xf>
    <xf numFmtId="9" fontId="4" fillId="0" borderId="21" xfId="1" applyNumberFormat="1" applyFont="1" applyBorder="1" applyAlignment="1">
      <alignment horizontal="center"/>
    </xf>
    <xf numFmtId="164" fontId="7" fillId="2" borderId="21" xfId="1" applyNumberFormat="1" applyFont="1" applyFill="1" applyBorder="1" applyAlignment="1">
      <alignment horizontal="center" vertical="top"/>
    </xf>
    <xf numFmtId="164" fontId="7" fillId="2" borderId="22" xfId="1" applyNumberFormat="1" applyFont="1" applyFill="1" applyBorder="1" applyAlignment="1">
      <alignment horizontal="center" vertical="top"/>
    </xf>
    <xf numFmtId="164" fontId="4" fillId="0" borderId="23" xfId="1" applyNumberFormat="1" applyFont="1" applyBorder="1" applyAlignment="1">
      <alignment horizontal="center" vertical="top"/>
    </xf>
    <xf numFmtId="0" fontId="4" fillId="3" borderId="2" xfId="1" applyFont="1" applyFill="1" applyBorder="1" applyAlignment="1">
      <alignment horizontal="center"/>
    </xf>
    <xf numFmtId="0" fontId="6" fillId="3" borderId="3" xfId="1" applyFont="1" applyFill="1" applyBorder="1"/>
    <xf numFmtId="0" fontId="4" fillId="3" borderId="3" xfId="1" applyFont="1" applyFill="1" applyBorder="1" applyAlignment="1">
      <alignment horizontal="center"/>
    </xf>
    <xf numFmtId="38" fontId="4" fillId="3" borderId="3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horizontal="center" vertical="top"/>
    </xf>
    <xf numFmtId="164" fontId="5" fillId="3" borderId="4" xfId="1" applyNumberFormat="1" applyFont="1" applyFill="1" applyBorder="1" applyAlignment="1">
      <alignment horizontal="center" vertical="top"/>
    </xf>
    <xf numFmtId="0" fontId="4" fillId="3" borderId="4" xfId="1" applyFont="1" applyFill="1" applyBorder="1"/>
    <xf numFmtId="164" fontId="6" fillId="3" borderId="5" xfId="1" applyNumberFormat="1" applyFont="1" applyFill="1" applyBorder="1" applyAlignment="1">
      <alignment horizontal="center" vertical="top"/>
    </xf>
    <xf numFmtId="0" fontId="6" fillId="0" borderId="0" xfId="1" applyFont="1"/>
    <xf numFmtId="38" fontId="4" fillId="0" borderId="0" xfId="1" applyNumberFormat="1" applyFont="1" applyAlignment="1">
      <alignment horizontal="center"/>
    </xf>
    <xf numFmtId="0" fontId="4" fillId="0" borderId="0" xfId="1" applyFont="1" applyAlignment="1">
      <alignment vertical="top" wrapText="1"/>
    </xf>
    <xf numFmtId="0" fontId="6" fillId="5" borderId="2" xfId="1" applyFont="1" applyFill="1" applyBorder="1" applyAlignment="1">
      <alignment horizontal="center" vertical="top" wrapText="1"/>
    </xf>
    <xf numFmtId="0" fontId="6" fillId="5" borderId="3" xfId="1" applyFont="1" applyFill="1" applyBorder="1" applyAlignment="1">
      <alignment horizontal="center" vertical="top" wrapText="1"/>
    </xf>
    <xf numFmtId="38" fontId="6" fillId="5" borderId="3" xfId="1" applyNumberFormat="1" applyFont="1" applyFill="1" applyBorder="1" applyAlignment="1">
      <alignment horizontal="center" vertical="top" wrapText="1"/>
    </xf>
    <xf numFmtId="164" fontId="5" fillId="5" borderId="3" xfId="1" applyNumberFormat="1" applyFont="1" applyFill="1" applyBorder="1" applyAlignment="1">
      <alignment horizontal="center" vertical="top" wrapText="1"/>
    </xf>
    <xf numFmtId="164" fontId="5" fillId="5" borderId="4" xfId="1" applyNumberFormat="1" applyFont="1" applyFill="1" applyBorder="1" applyAlignment="1">
      <alignment horizontal="center" vertical="top" wrapText="1"/>
    </xf>
    <xf numFmtId="164" fontId="6" fillId="5" borderId="3" xfId="1" applyNumberFormat="1" applyFont="1" applyFill="1" applyBorder="1" applyAlignment="1">
      <alignment horizontal="center" vertical="top" wrapText="1"/>
    </xf>
    <xf numFmtId="164" fontId="6" fillId="5" borderId="5" xfId="1" applyNumberFormat="1" applyFont="1" applyFill="1" applyBorder="1" applyAlignment="1">
      <alignment horizontal="center" vertical="top" wrapText="1"/>
    </xf>
    <xf numFmtId="0" fontId="4" fillId="0" borderId="14" xfId="1" applyFont="1" applyBorder="1"/>
    <xf numFmtId="164" fontId="4" fillId="0" borderId="24" xfId="1" applyNumberFormat="1" applyFont="1" applyBorder="1" applyAlignment="1">
      <alignment horizontal="center" vertical="top"/>
    </xf>
    <xf numFmtId="38" fontId="4" fillId="0" borderId="21" xfId="1" applyNumberFormat="1" applyFont="1" applyBorder="1" applyAlignment="1">
      <alignment horizontal="center"/>
    </xf>
    <xf numFmtId="0" fontId="4" fillId="5" borderId="2" xfId="1" applyFont="1" applyFill="1" applyBorder="1" applyAlignment="1">
      <alignment horizontal="center"/>
    </xf>
    <xf numFmtId="0" fontId="6" fillId="5" borderId="3" xfId="1" applyFont="1" applyFill="1" applyBorder="1"/>
    <xf numFmtId="0" fontId="4" fillId="5" borderId="3" xfId="1" applyFont="1" applyFill="1" applyBorder="1" applyAlignment="1">
      <alignment horizontal="center"/>
    </xf>
    <xf numFmtId="38" fontId="4" fillId="5" borderId="3" xfId="1" applyNumberFormat="1" applyFont="1" applyFill="1" applyBorder="1" applyAlignment="1">
      <alignment horizontal="center"/>
    </xf>
    <xf numFmtId="164" fontId="7" fillId="5" borderId="4" xfId="1" applyNumberFormat="1" applyFont="1" applyFill="1" applyBorder="1" applyAlignment="1">
      <alignment horizontal="center" vertical="top"/>
    </xf>
    <xf numFmtId="164" fontId="5" fillId="5" borderId="4" xfId="1" applyNumberFormat="1" applyFont="1" applyFill="1" applyBorder="1" applyAlignment="1">
      <alignment horizontal="center" vertical="top"/>
    </xf>
    <xf numFmtId="0" fontId="4" fillId="5" borderId="4" xfId="1" applyFont="1" applyFill="1" applyBorder="1"/>
    <xf numFmtId="164" fontId="6" fillId="5" borderId="5" xfId="1" applyNumberFormat="1" applyFont="1" applyFill="1" applyBorder="1" applyAlignment="1">
      <alignment horizontal="center" vertical="top"/>
    </xf>
    <xf numFmtId="0" fontId="4" fillId="0" borderId="0" xfId="1" applyFont="1" applyAlignment="1">
      <alignment horizontal="left"/>
    </xf>
    <xf numFmtId="0" fontId="6" fillId="0" borderId="0" xfId="1" applyFont="1" applyAlignment="1" applyProtection="1">
      <alignment horizontal="left"/>
      <protection locked="0"/>
    </xf>
    <xf numFmtId="0" fontId="2" fillId="0" borderId="0" xfId="1" applyFont="1" applyAlignment="1">
      <alignment horizontal="left" wrapText="1"/>
    </xf>
    <xf numFmtId="164" fontId="5" fillId="2" borderId="1" xfId="1" applyNumberFormat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/>
    </xf>
  </cellXfs>
  <cellStyles count="2">
    <cellStyle name="Normal" xfId="0" builtinId="0"/>
    <cellStyle name="Normal_ConstructionCostMagellanDrWLImp" xfId="1" xr:uid="{E80CE9D7-FB26-41A5-85A3-88E8AC440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FDD56-32F5-45E6-83E1-9B966DA174FF}">
  <sheetPr>
    <pageSetUpPr fitToPage="1"/>
  </sheetPr>
  <dimension ref="B1:J88"/>
  <sheetViews>
    <sheetView tabSelected="1" topLeftCell="B1" workbookViewId="0">
      <selection activeCell="H4" sqref="H4"/>
    </sheetView>
  </sheetViews>
  <sheetFormatPr defaultColWidth="8" defaultRowHeight="12.75" x14ac:dyDescent="0.2"/>
  <cols>
    <col min="1" max="1" width="0" style="2" hidden="1" customWidth="1"/>
    <col min="2" max="2" width="9.375" style="37" customWidth="1"/>
    <col min="3" max="3" width="47" style="2" bestFit="1" customWidth="1"/>
    <col min="4" max="4" width="6.875" style="37" customWidth="1"/>
    <col min="5" max="5" width="7.25" style="63" customWidth="1"/>
    <col min="6" max="6" width="10.375" style="1" hidden="1" customWidth="1"/>
    <col min="7" max="7" width="13" style="1" hidden="1" customWidth="1"/>
    <col min="8" max="9" width="12.625" style="2" customWidth="1"/>
    <col min="10" max="16384" width="8" style="2"/>
  </cols>
  <sheetData>
    <row r="1" spans="2:9" ht="78.75" customHeight="1" x14ac:dyDescent="0.25">
      <c r="B1" s="85" t="s">
        <v>0</v>
      </c>
      <c r="C1" s="85"/>
      <c r="D1" s="85"/>
      <c r="E1" s="85"/>
    </row>
    <row r="2" spans="2:9" ht="30.75" customHeight="1" thickBot="1" x14ac:dyDescent="0.25">
      <c r="B2" s="2"/>
      <c r="D2" s="2"/>
      <c r="E2" s="2"/>
      <c r="F2" s="86" t="s">
        <v>1</v>
      </c>
      <c r="G2" s="86"/>
      <c r="H2" s="87"/>
      <c r="I2" s="87"/>
    </row>
    <row r="3" spans="2:9" s="10" customFormat="1" ht="45" customHeight="1" thickBot="1" x14ac:dyDescent="0.3">
      <c r="B3" s="3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7" t="s">
        <v>7</v>
      </c>
      <c r="H3" s="8" t="s">
        <v>6</v>
      </c>
      <c r="I3" s="9" t="s">
        <v>7</v>
      </c>
    </row>
    <row r="4" spans="2:9" ht="12.75" customHeight="1" x14ac:dyDescent="0.2">
      <c r="B4" s="11">
        <v>1</v>
      </c>
      <c r="C4" s="12" t="s">
        <v>8</v>
      </c>
      <c r="D4" s="13" t="s">
        <v>9</v>
      </c>
      <c r="E4" s="14">
        <v>1654</v>
      </c>
      <c r="F4" s="15">
        <v>24</v>
      </c>
      <c r="G4" s="16">
        <f>$E4*F4</f>
        <v>39696</v>
      </c>
      <c r="H4" s="17"/>
      <c r="I4" s="18">
        <f>$E4*H4</f>
        <v>0</v>
      </c>
    </row>
    <row r="5" spans="2:9" ht="12.75" customHeight="1" x14ac:dyDescent="0.2">
      <c r="B5" s="19">
        <f t="shared" ref="B5:B13" si="0">1+B4</f>
        <v>2</v>
      </c>
      <c r="C5" s="20" t="s">
        <v>10</v>
      </c>
      <c r="D5" s="21" t="s">
        <v>9</v>
      </c>
      <c r="E5" s="22">
        <v>45</v>
      </c>
      <c r="F5" s="23">
        <v>28</v>
      </c>
      <c r="G5" s="24">
        <f t="shared" ref="G5:G31" si="1">$E5*F5</f>
        <v>1260</v>
      </c>
      <c r="H5" s="25"/>
      <c r="I5" s="26">
        <f t="shared" ref="I5:I31" si="2">$E5*H5</f>
        <v>0</v>
      </c>
    </row>
    <row r="6" spans="2:9" ht="12.75" customHeight="1" x14ac:dyDescent="0.2">
      <c r="B6" s="19">
        <f t="shared" si="0"/>
        <v>3</v>
      </c>
      <c r="C6" s="20" t="s">
        <v>11</v>
      </c>
      <c r="D6" s="21" t="s">
        <v>12</v>
      </c>
      <c r="E6" s="22">
        <v>4</v>
      </c>
      <c r="F6" s="23">
        <v>1450</v>
      </c>
      <c r="G6" s="24">
        <f t="shared" si="1"/>
        <v>5800</v>
      </c>
      <c r="H6" s="25"/>
      <c r="I6" s="26">
        <f t="shared" si="2"/>
        <v>0</v>
      </c>
    </row>
    <row r="7" spans="2:9" ht="12.75" customHeight="1" x14ac:dyDescent="0.2">
      <c r="B7" s="19">
        <f t="shared" si="0"/>
        <v>4</v>
      </c>
      <c r="C7" s="20" t="s">
        <v>13</v>
      </c>
      <c r="D7" s="21" t="s">
        <v>12</v>
      </c>
      <c r="E7" s="22">
        <v>1</v>
      </c>
      <c r="F7" s="23">
        <v>1750</v>
      </c>
      <c r="G7" s="24">
        <f t="shared" si="1"/>
        <v>1750</v>
      </c>
      <c r="H7" s="25"/>
      <c r="I7" s="26">
        <f t="shared" si="2"/>
        <v>0</v>
      </c>
    </row>
    <row r="8" spans="2:9" ht="12.75" customHeight="1" x14ac:dyDescent="0.2">
      <c r="B8" s="19">
        <f t="shared" si="0"/>
        <v>5</v>
      </c>
      <c r="C8" s="20" t="s">
        <v>14</v>
      </c>
      <c r="D8" s="21" t="s">
        <v>9</v>
      </c>
      <c r="E8" s="22">
        <v>533</v>
      </c>
      <c r="F8" s="23">
        <v>64</v>
      </c>
      <c r="G8" s="24">
        <f t="shared" si="1"/>
        <v>34112</v>
      </c>
      <c r="H8" s="25"/>
      <c r="I8" s="26">
        <f t="shared" si="2"/>
        <v>0</v>
      </c>
    </row>
    <row r="9" spans="2:9" ht="12.75" customHeight="1" x14ac:dyDescent="0.2">
      <c r="B9" s="19">
        <f t="shared" si="0"/>
        <v>6</v>
      </c>
      <c r="C9" s="20" t="s">
        <v>15</v>
      </c>
      <c r="D9" s="21" t="s">
        <v>9</v>
      </c>
      <c r="E9" s="22">
        <v>720</v>
      </c>
      <c r="F9" s="23">
        <v>100</v>
      </c>
      <c r="G9" s="24">
        <f t="shared" si="1"/>
        <v>72000</v>
      </c>
      <c r="H9" s="25"/>
      <c r="I9" s="26">
        <f t="shared" si="2"/>
        <v>0</v>
      </c>
    </row>
    <row r="10" spans="2:9" ht="12.75" customHeight="1" x14ac:dyDescent="0.2">
      <c r="B10" s="19">
        <f t="shared" si="0"/>
        <v>7</v>
      </c>
      <c r="C10" s="20" t="s">
        <v>16</v>
      </c>
      <c r="D10" s="27" t="s">
        <v>12</v>
      </c>
      <c r="E10" s="22">
        <v>11</v>
      </c>
      <c r="F10" s="23">
        <v>2800</v>
      </c>
      <c r="G10" s="24">
        <f t="shared" si="1"/>
        <v>30800</v>
      </c>
      <c r="H10" s="25"/>
      <c r="I10" s="26">
        <f t="shared" si="2"/>
        <v>0</v>
      </c>
    </row>
    <row r="11" spans="2:9" ht="12.75" customHeight="1" x14ac:dyDescent="0.2">
      <c r="B11" s="19">
        <f t="shared" si="0"/>
        <v>8</v>
      </c>
      <c r="C11" s="20" t="s">
        <v>17</v>
      </c>
      <c r="D11" s="27" t="s">
        <v>12</v>
      </c>
      <c r="E11" s="22">
        <v>6</v>
      </c>
      <c r="F11" s="23">
        <v>2600</v>
      </c>
      <c r="G11" s="24">
        <f t="shared" si="1"/>
        <v>15600</v>
      </c>
      <c r="H11" s="25"/>
      <c r="I11" s="26">
        <f t="shared" si="2"/>
        <v>0</v>
      </c>
    </row>
    <row r="12" spans="2:9" ht="12.75" customHeight="1" x14ac:dyDescent="0.2">
      <c r="B12" s="19">
        <f t="shared" si="0"/>
        <v>9</v>
      </c>
      <c r="C12" s="20" t="s">
        <v>18</v>
      </c>
      <c r="D12" s="27" t="s">
        <v>12</v>
      </c>
      <c r="E12" s="22">
        <v>18</v>
      </c>
      <c r="F12" s="23">
        <v>1450</v>
      </c>
      <c r="G12" s="24">
        <f t="shared" si="1"/>
        <v>26100</v>
      </c>
      <c r="H12" s="25"/>
      <c r="I12" s="26">
        <f t="shared" si="2"/>
        <v>0</v>
      </c>
    </row>
    <row r="13" spans="2:9" ht="12.75" customHeight="1" x14ac:dyDescent="0.2">
      <c r="B13" s="19">
        <f t="shared" si="0"/>
        <v>10</v>
      </c>
      <c r="C13" s="20" t="s">
        <v>19</v>
      </c>
      <c r="D13" s="27" t="s">
        <v>12</v>
      </c>
      <c r="E13" s="22">
        <v>13</v>
      </c>
      <c r="F13" s="23">
        <v>2650</v>
      </c>
      <c r="G13" s="24">
        <f t="shared" si="1"/>
        <v>34450</v>
      </c>
      <c r="H13" s="25"/>
      <c r="I13" s="26">
        <f t="shared" si="2"/>
        <v>0</v>
      </c>
    </row>
    <row r="14" spans="2:9" ht="12.75" customHeight="1" x14ac:dyDescent="0.2">
      <c r="B14" s="19">
        <v>11</v>
      </c>
      <c r="C14" s="20" t="s">
        <v>20</v>
      </c>
      <c r="D14" s="27" t="s">
        <v>12</v>
      </c>
      <c r="E14" s="22">
        <v>70</v>
      </c>
      <c r="F14" s="23">
        <v>250</v>
      </c>
      <c r="G14" s="24">
        <f t="shared" si="1"/>
        <v>17500</v>
      </c>
      <c r="H14" s="25"/>
      <c r="I14" s="26">
        <f t="shared" si="2"/>
        <v>0</v>
      </c>
    </row>
    <row r="15" spans="2:9" ht="12.75" customHeight="1" x14ac:dyDescent="0.2">
      <c r="B15" s="19">
        <v>12</v>
      </c>
      <c r="C15" s="20" t="s">
        <v>21</v>
      </c>
      <c r="D15" s="27" t="s">
        <v>12</v>
      </c>
      <c r="E15" s="22">
        <v>2</v>
      </c>
      <c r="F15" s="23">
        <v>7300</v>
      </c>
      <c r="G15" s="24">
        <f t="shared" si="1"/>
        <v>14600</v>
      </c>
      <c r="H15" s="25"/>
      <c r="I15" s="26">
        <f t="shared" si="2"/>
        <v>0</v>
      </c>
    </row>
    <row r="16" spans="2:9" ht="12.75" customHeight="1" x14ac:dyDescent="0.2">
      <c r="B16" s="19">
        <v>13</v>
      </c>
      <c r="C16" s="20" t="s">
        <v>22</v>
      </c>
      <c r="D16" s="27" t="s">
        <v>12</v>
      </c>
      <c r="E16" s="22">
        <v>32</v>
      </c>
      <c r="F16" s="23">
        <v>950</v>
      </c>
      <c r="G16" s="24">
        <f t="shared" si="1"/>
        <v>30400</v>
      </c>
      <c r="H16" s="25"/>
      <c r="I16" s="26">
        <f t="shared" si="2"/>
        <v>0</v>
      </c>
    </row>
    <row r="17" spans="2:10" ht="12.75" customHeight="1" x14ac:dyDescent="0.2">
      <c r="B17" s="19">
        <f t="shared" ref="B17:B22" si="3">1+B16</f>
        <v>14</v>
      </c>
      <c r="C17" s="20" t="s">
        <v>23</v>
      </c>
      <c r="D17" s="27" t="s">
        <v>12</v>
      </c>
      <c r="E17" s="22">
        <v>5</v>
      </c>
      <c r="F17" s="23">
        <v>1300</v>
      </c>
      <c r="G17" s="24">
        <f t="shared" si="1"/>
        <v>6500</v>
      </c>
      <c r="H17" s="25"/>
      <c r="I17" s="26">
        <f t="shared" si="2"/>
        <v>0</v>
      </c>
    </row>
    <row r="18" spans="2:10" ht="12.75" customHeight="1" x14ac:dyDescent="0.2">
      <c r="B18" s="19">
        <f t="shared" si="3"/>
        <v>15</v>
      </c>
      <c r="C18" s="20" t="s">
        <v>24</v>
      </c>
      <c r="D18" s="27" t="s">
        <v>12</v>
      </c>
      <c r="E18" s="22">
        <v>13</v>
      </c>
      <c r="F18" s="23">
        <v>1200</v>
      </c>
      <c r="G18" s="24">
        <f t="shared" si="1"/>
        <v>15600</v>
      </c>
      <c r="H18" s="25"/>
      <c r="I18" s="26">
        <f t="shared" si="2"/>
        <v>0</v>
      </c>
    </row>
    <row r="19" spans="2:10" ht="12.75" customHeight="1" x14ac:dyDescent="0.2">
      <c r="B19" s="19">
        <f t="shared" si="3"/>
        <v>16</v>
      </c>
      <c r="C19" s="20" t="s">
        <v>25</v>
      </c>
      <c r="D19" s="27" t="s">
        <v>12</v>
      </c>
      <c r="E19" s="22">
        <v>3</v>
      </c>
      <c r="F19" s="23">
        <v>1750</v>
      </c>
      <c r="G19" s="24">
        <f t="shared" si="1"/>
        <v>5250</v>
      </c>
      <c r="H19" s="25"/>
      <c r="I19" s="26">
        <f t="shared" si="2"/>
        <v>0</v>
      </c>
    </row>
    <row r="20" spans="2:10" ht="12.75" customHeight="1" x14ac:dyDescent="0.2">
      <c r="B20" s="19">
        <f t="shared" si="3"/>
        <v>17</v>
      </c>
      <c r="C20" s="20" t="s">
        <v>26</v>
      </c>
      <c r="D20" s="27" t="s">
        <v>12</v>
      </c>
      <c r="E20" s="22">
        <v>32</v>
      </c>
      <c r="F20" s="23">
        <v>1850</v>
      </c>
      <c r="G20" s="24">
        <f t="shared" si="1"/>
        <v>59200</v>
      </c>
      <c r="H20" s="25"/>
      <c r="I20" s="26">
        <f t="shared" si="2"/>
        <v>0</v>
      </c>
    </row>
    <row r="21" spans="2:10" ht="12.75" customHeight="1" x14ac:dyDescent="0.2">
      <c r="B21" s="19">
        <f>1+B20</f>
        <v>18</v>
      </c>
      <c r="C21" s="20" t="s">
        <v>27</v>
      </c>
      <c r="D21" s="27" t="s">
        <v>28</v>
      </c>
      <c r="E21" s="22">
        <v>1</v>
      </c>
      <c r="F21" s="23">
        <v>19500</v>
      </c>
      <c r="G21" s="24">
        <f t="shared" si="1"/>
        <v>19500</v>
      </c>
      <c r="H21" s="25"/>
      <c r="I21" s="26">
        <f t="shared" si="2"/>
        <v>0</v>
      </c>
    </row>
    <row r="22" spans="2:10" ht="12.75" customHeight="1" x14ac:dyDescent="0.2">
      <c r="B22" s="19">
        <f t="shared" si="3"/>
        <v>19</v>
      </c>
      <c r="C22" s="20" t="s">
        <v>29</v>
      </c>
      <c r="D22" s="27" t="s">
        <v>28</v>
      </c>
      <c r="E22" s="22">
        <v>1</v>
      </c>
      <c r="F22" s="23">
        <v>4500</v>
      </c>
      <c r="G22" s="24">
        <f t="shared" si="1"/>
        <v>4500</v>
      </c>
      <c r="H22" s="25"/>
      <c r="I22" s="26">
        <f t="shared" si="2"/>
        <v>0</v>
      </c>
    </row>
    <row r="23" spans="2:10" ht="12.75" customHeight="1" x14ac:dyDescent="0.2">
      <c r="B23" s="19">
        <v>20</v>
      </c>
      <c r="C23" s="20" t="s">
        <v>30</v>
      </c>
      <c r="D23" s="27" t="s">
        <v>31</v>
      </c>
      <c r="E23" s="22">
        <v>5407</v>
      </c>
      <c r="F23" s="23">
        <v>6.5</v>
      </c>
      <c r="G23" s="24">
        <f t="shared" si="1"/>
        <v>35145.5</v>
      </c>
      <c r="H23" s="25"/>
      <c r="I23" s="26">
        <f t="shared" si="2"/>
        <v>0</v>
      </c>
    </row>
    <row r="24" spans="2:10" ht="12.75" customHeight="1" x14ac:dyDescent="0.2">
      <c r="B24" s="27">
        <v>21</v>
      </c>
      <c r="C24" s="20" t="s">
        <v>32</v>
      </c>
      <c r="D24" s="27" t="s">
        <v>33</v>
      </c>
      <c r="E24" s="22">
        <v>49</v>
      </c>
      <c r="F24" s="23">
        <v>195</v>
      </c>
      <c r="G24" s="23">
        <f t="shared" si="1"/>
        <v>9555</v>
      </c>
      <c r="H24" s="28"/>
      <c r="I24" s="29">
        <f t="shared" si="2"/>
        <v>0</v>
      </c>
      <c r="J24" s="30"/>
    </row>
    <row r="25" spans="2:10" ht="12.75" customHeight="1" x14ac:dyDescent="0.2">
      <c r="B25" s="27">
        <v>22</v>
      </c>
      <c r="C25" s="20" t="s">
        <v>34</v>
      </c>
      <c r="D25" s="27" t="s">
        <v>33</v>
      </c>
      <c r="E25" s="22">
        <v>223</v>
      </c>
      <c r="F25" s="23">
        <v>130</v>
      </c>
      <c r="G25" s="23">
        <f t="shared" si="1"/>
        <v>28990</v>
      </c>
      <c r="H25" s="28"/>
      <c r="I25" s="29">
        <f t="shared" si="2"/>
        <v>0</v>
      </c>
      <c r="J25" s="30"/>
    </row>
    <row r="26" spans="2:10" ht="12.75" customHeight="1" x14ac:dyDescent="0.2">
      <c r="B26" s="27">
        <v>23</v>
      </c>
      <c r="C26" s="20" t="s">
        <v>35</v>
      </c>
      <c r="D26" s="27" t="s">
        <v>31</v>
      </c>
      <c r="E26" s="22">
        <v>634</v>
      </c>
      <c r="F26" s="23">
        <v>26</v>
      </c>
      <c r="G26" s="23">
        <f t="shared" si="1"/>
        <v>16484</v>
      </c>
      <c r="H26" s="28"/>
      <c r="I26" s="29">
        <f t="shared" si="2"/>
        <v>0</v>
      </c>
      <c r="J26" s="30"/>
    </row>
    <row r="27" spans="2:10" ht="12.75" customHeight="1" x14ac:dyDescent="0.2">
      <c r="B27" s="27">
        <v>24</v>
      </c>
      <c r="C27" s="20" t="s">
        <v>36</v>
      </c>
      <c r="D27" s="27" t="s">
        <v>31</v>
      </c>
      <c r="E27" s="22">
        <v>555</v>
      </c>
      <c r="F27" s="23">
        <v>25</v>
      </c>
      <c r="G27" s="23">
        <f t="shared" si="1"/>
        <v>13875</v>
      </c>
      <c r="H27" s="28"/>
      <c r="I27" s="29">
        <f t="shared" si="2"/>
        <v>0</v>
      </c>
      <c r="J27" s="30"/>
    </row>
    <row r="28" spans="2:10" ht="12.75" customHeight="1" x14ac:dyDescent="0.2">
      <c r="B28" s="27">
        <v>25</v>
      </c>
      <c r="C28" s="20" t="s">
        <v>37</v>
      </c>
      <c r="D28" s="27" t="s">
        <v>31</v>
      </c>
      <c r="E28" s="22">
        <v>481</v>
      </c>
      <c r="F28" s="23">
        <v>78</v>
      </c>
      <c r="G28" s="23">
        <f t="shared" si="1"/>
        <v>37518</v>
      </c>
      <c r="H28" s="28"/>
      <c r="I28" s="29">
        <f t="shared" si="2"/>
        <v>0</v>
      </c>
      <c r="J28" s="30"/>
    </row>
    <row r="29" spans="2:10" ht="12.75" customHeight="1" x14ac:dyDescent="0.2">
      <c r="B29" s="27">
        <v>26</v>
      </c>
      <c r="C29" s="20" t="s">
        <v>38</v>
      </c>
      <c r="D29" s="27" t="s">
        <v>9</v>
      </c>
      <c r="E29" s="22">
        <v>227</v>
      </c>
      <c r="F29" s="23">
        <v>25</v>
      </c>
      <c r="G29" s="23">
        <f t="shared" si="1"/>
        <v>5675</v>
      </c>
      <c r="H29" s="28"/>
      <c r="I29" s="29">
        <f t="shared" si="2"/>
        <v>0</v>
      </c>
      <c r="J29" s="30"/>
    </row>
    <row r="30" spans="2:10" ht="12.75" customHeight="1" x14ac:dyDescent="0.2">
      <c r="B30" s="27">
        <v>27</v>
      </c>
      <c r="C30" s="20" t="s">
        <v>39</v>
      </c>
      <c r="D30" s="27" t="s">
        <v>9</v>
      </c>
      <c r="E30" s="22">
        <v>75</v>
      </c>
      <c r="F30" s="23">
        <v>35</v>
      </c>
      <c r="G30" s="23">
        <f t="shared" si="1"/>
        <v>2625</v>
      </c>
      <c r="H30" s="28"/>
      <c r="I30" s="29">
        <f t="shared" si="2"/>
        <v>0</v>
      </c>
      <c r="J30" s="30"/>
    </row>
    <row r="31" spans="2:10" ht="12.75" customHeight="1" x14ac:dyDescent="0.2">
      <c r="B31" s="27">
        <v>28</v>
      </c>
      <c r="C31" s="20" t="s">
        <v>40</v>
      </c>
      <c r="D31" s="27" t="s">
        <v>31</v>
      </c>
      <c r="E31" s="22">
        <v>1537</v>
      </c>
      <c r="F31" s="23">
        <v>1.23</v>
      </c>
      <c r="G31" s="23">
        <f t="shared" si="1"/>
        <v>1890.51</v>
      </c>
      <c r="H31" s="28"/>
      <c r="I31" s="29">
        <f t="shared" si="2"/>
        <v>0</v>
      </c>
      <c r="J31" s="30"/>
    </row>
    <row r="32" spans="2:10" ht="12.75" customHeight="1" thickBot="1" x14ac:dyDescent="0.25">
      <c r="B32" s="31"/>
      <c r="C32" s="32"/>
      <c r="D32" s="33"/>
      <c r="E32" s="34"/>
      <c r="F32" s="35"/>
      <c r="G32" s="35"/>
      <c r="H32" s="33"/>
      <c r="I32" s="36"/>
      <c r="J32" s="37"/>
    </row>
    <row r="33" spans="2:10" ht="12.75" customHeight="1" thickBot="1" x14ac:dyDescent="0.25">
      <c r="B33" s="38"/>
      <c r="C33" s="39" t="s">
        <v>41</v>
      </c>
      <c r="D33" s="40"/>
      <c r="E33" s="41"/>
      <c r="F33" s="42"/>
      <c r="G33" s="43">
        <f>SUM(G4:G31)</f>
        <v>586376.01</v>
      </c>
      <c r="H33" s="40"/>
      <c r="I33" s="44">
        <f>SUM(I4:I31)</f>
        <v>0</v>
      </c>
      <c r="J33" s="37"/>
    </row>
    <row r="34" spans="2:10" ht="12.75" customHeight="1" x14ac:dyDescent="0.2">
      <c r="B34" s="11">
        <v>29</v>
      </c>
      <c r="C34" s="12" t="s">
        <v>42</v>
      </c>
      <c r="D34" s="13" t="s">
        <v>28</v>
      </c>
      <c r="E34" s="45">
        <v>1</v>
      </c>
      <c r="F34" s="15">
        <v>43461.8</v>
      </c>
      <c r="G34" s="16">
        <f>$E34*F34</f>
        <v>43461.8</v>
      </c>
      <c r="H34" s="17"/>
      <c r="I34" s="18">
        <f>$E34*H34</f>
        <v>0</v>
      </c>
      <c r="J34" s="37"/>
    </row>
    <row r="35" spans="2:10" ht="12.75" customHeight="1" x14ac:dyDescent="0.2">
      <c r="B35" s="19">
        <v>30</v>
      </c>
      <c r="C35" s="20" t="s">
        <v>43</v>
      </c>
      <c r="D35" s="27" t="s">
        <v>28</v>
      </c>
      <c r="E35" s="46">
        <v>1</v>
      </c>
      <c r="F35" s="23">
        <v>43461.8</v>
      </c>
      <c r="G35" s="24">
        <f>$E35*F35</f>
        <v>43461.8</v>
      </c>
      <c r="H35" s="25"/>
      <c r="I35" s="26">
        <f>$E35*H35</f>
        <v>0</v>
      </c>
      <c r="J35" s="37"/>
    </row>
    <row r="36" spans="2:10" ht="12.75" customHeight="1" x14ac:dyDescent="0.2">
      <c r="B36" s="19">
        <v>31</v>
      </c>
      <c r="C36" s="20" t="s">
        <v>44</v>
      </c>
      <c r="D36" s="27" t="s">
        <v>28</v>
      </c>
      <c r="E36" s="46">
        <v>1</v>
      </c>
      <c r="F36" s="23">
        <v>13038.539999999999</v>
      </c>
      <c r="G36" s="24">
        <f>$E36*F36</f>
        <v>13038.539999999999</v>
      </c>
      <c r="H36" s="25"/>
      <c r="I36" s="26">
        <f>$E36*H36</f>
        <v>0</v>
      </c>
      <c r="J36" s="37"/>
    </row>
    <row r="37" spans="2:10" ht="12.75" customHeight="1" thickBot="1" x14ac:dyDescent="0.25">
      <c r="B37" s="47">
        <v>32</v>
      </c>
      <c r="C37" s="48" t="s">
        <v>45</v>
      </c>
      <c r="D37" s="49" t="s">
        <v>46</v>
      </c>
      <c r="E37" s="50">
        <v>0.1</v>
      </c>
      <c r="F37" s="51"/>
      <c r="G37" s="52">
        <f>$E37*G33</f>
        <v>58637.601000000002</v>
      </c>
      <c r="H37" s="49"/>
      <c r="I37" s="53">
        <f>$E37*I33</f>
        <v>0</v>
      </c>
      <c r="J37" s="37"/>
    </row>
    <row r="38" spans="2:10" ht="12.75" customHeight="1" thickBot="1" x14ac:dyDescent="0.25">
      <c r="B38" s="54"/>
      <c r="C38" s="55" t="s">
        <v>47</v>
      </c>
      <c r="D38" s="56"/>
      <c r="E38" s="57"/>
      <c r="F38" s="58"/>
      <c r="G38" s="59">
        <f>SUM(G33+G34+G35+G36+G37)</f>
        <v>744975.75100000016</v>
      </c>
      <c r="H38" s="60"/>
      <c r="I38" s="61">
        <f>SUM(I33+I34+I35+I36+I37)</f>
        <v>0</v>
      </c>
      <c r="J38" s="37"/>
    </row>
    <row r="39" spans="2:10" x14ac:dyDescent="0.2">
      <c r="C39" s="62"/>
    </row>
    <row r="40" spans="2:10" x14ac:dyDescent="0.2">
      <c r="B40" s="64"/>
      <c r="C40" s="64"/>
      <c r="D40" s="64"/>
      <c r="E40" s="64"/>
      <c r="F40" s="64"/>
      <c r="G40" s="64"/>
    </row>
    <row r="41" spans="2:10" x14ac:dyDescent="0.2">
      <c r="B41" s="64"/>
      <c r="C41" s="64"/>
      <c r="D41" s="64"/>
      <c r="E41" s="64"/>
      <c r="F41" s="64"/>
      <c r="G41" s="64"/>
    </row>
    <row r="43" spans="2:10" ht="87" customHeight="1" x14ac:dyDescent="0.25">
      <c r="B43" s="85" t="s">
        <v>48</v>
      </c>
      <c r="C43" s="85"/>
      <c r="D43" s="85"/>
      <c r="E43" s="85"/>
    </row>
    <row r="44" spans="2:10" ht="30" customHeight="1" thickBot="1" x14ac:dyDescent="0.25">
      <c r="F44" s="86" t="s">
        <v>1</v>
      </c>
      <c r="G44" s="86"/>
    </row>
    <row r="45" spans="2:10" ht="45" customHeight="1" thickBot="1" x14ac:dyDescent="0.25">
      <c r="B45" s="65" t="s">
        <v>2</v>
      </c>
      <c r="C45" s="66" t="s">
        <v>3</v>
      </c>
      <c r="D45" s="66" t="s">
        <v>4</v>
      </c>
      <c r="E45" s="67" t="s">
        <v>5</v>
      </c>
      <c r="F45" s="68" t="s">
        <v>6</v>
      </c>
      <c r="G45" s="69" t="s">
        <v>7</v>
      </c>
      <c r="H45" s="70" t="s">
        <v>6</v>
      </c>
      <c r="I45" s="71" t="s">
        <v>7</v>
      </c>
    </row>
    <row r="46" spans="2:10" ht="12.75" customHeight="1" x14ac:dyDescent="0.2">
      <c r="B46" s="11">
        <v>1</v>
      </c>
      <c r="C46" s="12" t="s">
        <v>8</v>
      </c>
      <c r="D46" s="13" t="s">
        <v>9</v>
      </c>
      <c r="E46" s="14">
        <v>1654</v>
      </c>
      <c r="F46" s="15">
        <v>24</v>
      </c>
      <c r="G46" s="16">
        <f>$E46*F46</f>
        <v>39696</v>
      </c>
      <c r="H46" s="17"/>
      <c r="I46" s="18">
        <f>$E46*H46</f>
        <v>0</v>
      </c>
    </row>
    <row r="47" spans="2:10" ht="12.75" customHeight="1" x14ac:dyDescent="0.2">
      <c r="B47" s="19">
        <f t="shared" ref="B47:B55" si="4">1+B46</f>
        <v>2</v>
      </c>
      <c r="C47" s="20" t="s">
        <v>10</v>
      </c>
      <c r="D47" s="21" t="s">
        <v>9</v>
      </c>
      <c r="E47" s="22">
        <v>45</v>
      </c>
      <c r="F47" s="23">
        <v>28</v>
      </c>
      <c r="G47" s="24">
        <f t="shared" ref="G47:G65" si="5">$E47*F47</f>
        <v>1260</v>
      </c>
      <c r="H47" s="25"/>
      <c r="I47" s="26">
        <f t="shared" ref="I47:I73" si="6">$E47*H47</f>
        <v>0</v>
      </c>
    </row>
    <row r="48" spans="2:10" ht="12.75" customHeight="1" x14ac:dyDescent="0.2">
      <c r="B48" s="19">
        <f t="shared" si="4"/>
        <v>3</v>
      </c>
      <c r="C48" s="20" t="s">
        <v>11</v>
      </c>
      <c r="D48" s="21" t="s">
        <v>12</v>
      </c>
      <c r="E48" s="22">
        <v>4</v>
      </c>
      <c r="F48" s="23">
        <v>1450</v>
      </c>
      <c r="G48" s="24">
        <f t="shared" si="5"/>
        <v>5800</v>
      </c>
      <c r="H48" s="25"/>
      <c r="I48" s="26">
        <f t="shared" si="6"/>
        <v>0</v>
      </c>
    </row>
    <row r="49" spans="2:9" ht="12.75" customHeight="1" x14ac:dyDescent="0.2">
      <c r="B49" s="19">
        <f t="shared" si="4"/>
        <v>4</v>
      </c>
      <c r="C49" s="20" t="s">
        <v>13</v>
      </c>
      <c r="D49" s="21" t="s">
        <v>12</v>
      </c>
      <c r="E49" s="22">
        <v>1</v>
      </c>
      <c r="F49" s="23">
        <v>1750</v>
      </c>
      <c r="G49" s="24">
        <f t="shared" si="5"/>
        <v>1750</v>
      </c>
      <c r="H49" s="25"/>
      <c r="I49" s="26">
        <f t="shared" si="6"/>
        <v>0</v>
      </c>
    </row>
    <row r="50" spans="2:9" ht="12.75" customHeight="1" x14ac:dyDescent="0.2">
      <c r="B50" s="19">
        <f t="shared" si="4"/>
        <v>5</v>
      </c>
      <c r="C50" s="20" t="s">
        <v>14</v>
      </c>
      <c r="D50" s="21" t="s">
        <v>9</v>
      </c>
      <c r="E50" s="22">
        <v>533</v>
      </c>
      <c r="F50" s="23">
        <v>64</v>
      </c>
      <c r="G50" s="24">
        <f t="shared" si="5"/>
        <v>34112</v>
      </c>
      <c r="H50" s="25"/>
      <c r="I50" s="26">
        <f t="shared" si="6"/>
        <v>0</v>
      </c>
    </row>
    <row r="51" spans="2:9" ht="12.75" customHeight="1" x14ac:dyDescent="0.2">
      <c r="B51" s="19">
        <f t="shared" si="4"/>
        <v>6</v>
      </c>
      <c r="C51" s="20" t="s">
        <v>15</v>
      </c>
      <c r="D51" s="21" t="s">
        <v>9</v>
      </c>
      <c r="E51" s="22">
        <v>720</v>
      </c>
      <c r="F51" s="23">
        <v>100</v>
      </c>
      <c r="G51" s="24">
        <f t="shared" si="5"/>
        <v>72000</v>
      </c>
      <c r="H51" s="25"/>
      <c r="I51" s="26">
        <f t="shared" si="6"/>
        <v>0</v>
      </c>
    </row>
    <row r="52" spans="2:9" ht="12.75" customHeight="1" x14ac:dyDescent="0.2">
      <c r="B52" s="19">
        <f t="shared" si="4"/>
        <v>7</v>
      </c>
      <c r="C52" s="20" t="s">
        <v>16</v>
      </c>
      <c r="D52" s="27" t="s">
        <v>12</v>
      </c>
      <c r="E52" s="22">
        <v>11</v>
      </c>
      <c r="F52" s="23">
        <v>2800</v>
      </c>
      <c r="G52" s="24">
        <f t="shared" si="5"/>
        <v>30800</v>
      </c>
      <c r="H52" s="25"/>
      <c r="I52" s="26">
        <f t="shared" si="6"/>
        <v>0</v>
      </c>
    </row>
    <row r="53" spans="2:9" ht="12.75" customHeight="1" x14ac:dyDescent="0.2">
      <c r="B53" s="19">
        <f t="shared" si="4"/>
        <v>8</v>
      </c>
      <c r="C53" s="20" t="s">
        <v>17</v>
      </c>
      <c r="D53" s="27" t="s">
        <v>12</v>
      </c>
      <c r="E53" s="22">
        <v>6</v>
      </c>
      <c r="F53" s="23">
        <v>2600</v>
      </c>
      <c r="G53" s="24">
        <f t="shared" si="5"/>
        <v>15600</v>
      </c>
      <c r="H53" s="25"/>
      <c r="I53" s="26">
        <f t="shared" si="6"/>
        <v>0</v>
      </c>
    </row>
    <row r="54" spans="2:9" ht="12.75" customHeight="1" x14ac:dyDescent="0.2">
      <c r="B54" s="19">
        <f t="shared" si="4"/>
        <v>9</v>
      </c>
      <c r="C54" s="20" t="s">
        <v>18</v>
      </c>
      <c r="D54" s="27" t="s">
        <v>12</v>
      </c>
      <c r="E54" s="22">
        <v>18</v>
      </c>
      <c r="F54" s="23">
        <v>1450</v>
      </c>
      <c r="G54" s="24">
        <f t="shared" si="5"/>
        <v>26100</v>
      </c>
      <c r="H54" s="25"/>
      <c r="I54" s="26">
        <f t="shared" si="6"/>
        <v>0</v>
      </c>
    </row>
    <row r="55" spans="2:9" ht="12.75" customHeight="1" x14ac:dyDescent="0.2">
      <c r="B55" s="19">
        <f t="shared" si="4"/>
        <v>10</v>
      </c>
      <c r="C55" s="20" t="s">
        <v>19</v>
      </c>
      <c r="D55" s="27" t="s">
        <v>12</v>
      </c>
      <c r="E55" s="22">
        <v>13</v>
      </c>
      <c r="F55" s="23">
        <v>2650</v>
      </c>
      <c r="G55" s="24">
        <f t="shared" si="5"/>
        <v>34450</v>
      </c>
      <c r="H55" s="25"/>
      <c r="I55" s="26">
        <f t="shared" si="6"/>
        <v>0</v>
      </c>
    </row>
    <row r="56" spans="2:9" ht="12.75" customHeight="1" x14ac:dyDescent="0.2">
      <c r="B56" s="19">
        <v>11</v>
      </c>
      <c r="C56" s="20" t="s">
        <v>20</v>
      </c>
      <c r="D56" s="27" t="s">
        <v>12</v>
      </c>
      <c r="E56" s="22">
        <v>70</v>
      </c>
      <c r="F56" s="23">
        <v>250</v>
      </c>
      <c r="G56" s="24">
        <f t="shared" si="5"/>
        <v>17500</v>
      </c>
      <c r="H56" s="25"/>
      <c r="I56" s="26">
        <f t="shared" si="6"/>
        <v>0</v>
      </c>
    </row>
    <row r="57" spans="2:9" ht="12.75" customHeight="1" x14ac:dyDescent="0.2">
      <c r="B57" s="19">
        <v>12</v>
      </c>
      <c r="C57" s="20" t="s">
        <v>21</v>
      </c>
      <c r="D57" s="27" t="s">
        <v>12</v>
      </c>
      <c r="E57" s="22">
        <v>2</v>
      </c>
      <c r="F57" s="23">
        <v>7300</v>
      </c>
      <c r="G57" s="24">
        <f t="shared" si="5"/>
        <v>14600</v>
      </c>
      <c r="H57" s="25"/>
      <c r="I57" s="26">
        <f t="shared" si="6"/>
        <v>0</v>
      </c>
    </row>
    <row r="58" spans="2:9" ht="12.75" customHeight="1" x14ac:dyDescent="0.2">
      <c r="B58" s="19">
        <v>13</v>
      </c>
      <c r="C58" s="20" t="s">
        <v>22</v>
      </c>
      <c r="D58" s="27" t="s">
        <v>12</v>
      </c>
      <c r="E58" s="22">
        <v>32</v>
      </c>
      <c r="F58" s="23">
        <v>950</v>
      </c>
      <c r="G58" s="24">
        <f t="shared" si="5"/>
        <v>30400</v>
      </c>
      <c r="H58" s="25"/>
      <c r="I58" s="26">
        <f t="shared" si="6"/>
        <v>0</v>
      </c>
    </row>
    <row r="59" spans="2:9" ht="12.75" customHeight="1" x14ac:dyDescent="0.2">
      <c r="B59" s="19">
        <f t="shared" ref="B59:B64" si="7">1+B58</f>
        <v>14</v>
      </c>
      <c r="C59" s="20" t="s">
        <v>23</v>
      </c>
      <c r="D59" s="27" t="s">
        <v>12</v>
      </c>
      <c r="E59" s="22">
        <v>5</v>
      </c>
      <c r="F59" s="23">
        <v>1300</v>
      </c>
      <c r="G59" s="24">
        <f t="shared" si="5"/>
        <v>6500</v>
      </c>
      <c r="H59" s="25"/>
      <c r="I59" s="26">
        <f t="shared" si="6"/>
        <v>0</v>
      </c>
    </row>
    <row r="60" spans="2:9" ht="12.75" customHeight="1" x14ac:dyDescent="0.2">
      <c r="B60" s="19">
        <f t="shared" si="7"/>
        <v>15</v>
      </c>
      <c r="C60" s="20" t="s">
        <v>24</v>
      </c>
      <c r="D60" s="27" t="s">
        <v>12</v>
      </c>
      <c r="E60" s="22">
        <v>13</v>
      </c>
      <c r="F60" s="23">
        <v>1200</v>
      </c>
      <c r="G60" s="24">
        <f t="shared" si="5"/>
        <v>15600</v>
      </c>
      <c r="H60" s="25"/>
      <c r="I60" s="26">
        <f t="shared" si="6"/>
        <v>0</v>
      </c>
    </row>
    <row r="61" spans="2:9" ht="12.75" customHeight="1" x14ac:dyDescent="0.2">
      <c r="B61" s="19">
        <f t="shared" si="7"/>
        <v>16</v>
      </c>
      <c r="C61" s="20" t="s">
        <v>25</v>
      </c>
      <c r="D61" s="27" t="s">
        <v>12</v>
      </c>
      <c r="E61" s="22">
        <v>3</v>
      </c>
      <c r="F61" s="23">
        <v>1750</v>
      </c>
      <c r="G61" s="24">
        <f t="shared" si="5"/>
        <v>5250</v>
      </c>
      <c r="H61" s="25"/>
      <c r="I61" s="26">
        <f t="shared" si="6"/>
        <v>0</v>
      </c>
    </row>
    <row r="62" spans="2:9" ht="12.75" customHeight="1" x14ac:dyDescent="0.2">
      <c r="B62" s="19">
        <f t="shared" si="7"/>
        <v>17</v>
      </c>
      <c r="C62" s="20" t="s">
        <v>26</v>
      </c>
      <c r="D62" s="27" t="s">
        <v>12</v>
      </c>
      <c r="E62" s="22">
        <v>32</v>
      </c>
      <c r="F62" s="23">
        <v>1850</v>
      </c>
      <c r="G62" s="24">
        <f t="shared" si="5"/>
        <v>59200</v>
      </c>
      <c r="H62" s="25"/>
      <c r="I62" s="26">
        <f t="shared" si="6"/>
        <v>0</v>
      </c>
    </row>
    <row r="63" spans="2:9" ht="12.75" customHeight="1" x14ac:dyDescent="0.2">
      <c r="B63" s="19">
        <f t="shared" si="7"/>
        <v>18</v>
      </c>
      <c r="C63" s="20" t="s">
        <v>27</v>
      </c>
      <c r="D63" s="27" t="s">
        <v>28</v>
      </c>
      <c r="E63" s="22">
        <v>1</v>
      </c>
      <c r="F63" s="23">
        <v>19500</v>
      </c>
      <c r="G63" s="24">
        <f t="shared" si="5"/>
        <v>19500</v>
      </c>
      <c r="H63" s="25"/>
      <c r="I63" s="26">
        <f t="shared" si="6"/>
        <v>0</v>
      </c>
    </row>
    <row r="64" spans="2:9" ht="12.75" customHeight="1" x14ac:dyDescent="0.2">
      <c r="B64" s="19">
        <f t="shared" si="7"/>
        <v>19</v>
      </c>
      <c r="C64" s="20" t="s">
        <v>29</v>
      </c>
      <c r="D64" s="27" t="s">
        <v>28</v>
      </c>
      <c r="E64" s="22">
        <v>1</v>
      </c>
      <c r="F64" s="23">
        <v>4500</v>
      </c>
      <c r="G64" s="24">
        <f t="shared" si="5"/>
        <v>4500</v>
      </c>
      <c r="H64" s="25"/>
      <c r="I64" s="26">
        <f t="shared" si="6"/>
        <v>0</v>
      </c>
    </row>
    <row r="65" spans="2:10" ht="12.75" customHeight="1" x14ac:dyDescent="0.2">
      <c r="B65" s="19">
        <v>20</v>
      </c>
      <c r="C65" s="20" t="s">
        <v>30</v>
      </c>
      <c r="D65" s="27" t="s">
        <v>31</v>
      </c>
      <c r="E65" s="22">
        <v>5407</v>
      </c>
      <c r="F65" s="23">
        <v>115000</v>
      </c>
      <c r="G65" s="24">
        <f t="shared" si="5"/>
        <v>621805000</v>
      </c>
      <c r="H65" s="25"/>
      <c r="I65" s="26">
        <f t="shared" si="6"/>
        <v>0</v>
      </c>
    </row>
    <row r="66" spans="2:10" ht="12.75" customHeight="1" x14ac:dyDescent="0.2">
      <c r="B66" s="27">
        <v>21</v>
      </c>
      <c r="C66" s="20" t="s">
        <v>32</v>
      </c>
      <c r="D66" s="27" t="s">
        <v>33</v>
      </c>
      <c r="E66" s="22">
        <v>49</v>
      </c>
      <c r="F66" s="23"/>
      <c r="G66" s="23"/>
      <c r="H66" s="28"/>
      <c r="I66" s="29">
        <f t="shared" si="6"/>
        <v>0</v>
      </c>
      <c r="J66" s="72"/>
    </row>
    <row r="67" spans="2:10" ht="12.75" customHeight="1" x14ac:dyDescent="0.2">
      <c r="B67" s="27">
        <v>22</v>
      </c>
      <c r="C67" s="20" t="s">
        <v>34</v>
      </c>
      <c r="D67" s="27" t="s">
        <v>33</v>
      </c>
      <c r="E67" s="22">
        <v>223</v>
      </c>
      <c r="F67" s="23"/>
      <c r="G67" s="23"/>
      <c r="H67" s="28"/>
      <c r="I67" s="29">
        <f t="shared" si="6"/>
        <v>0</v>
      </c>
      <c r="J67" s="72"/>
    </row>
    <row r="68" spans="2:10" ht="12.75" customHeight="1" x14ac:dyDescent="0.2">
      <c r="B68" s="27">
        <v>23</v>
      </c>
      <c r="C68" s="20" t="s">
        <v>35</v>
      </c>
      <c r="D68" s="27" t="s">
        <v>31</v>
      </c>
      <c r="E68" s="22">
        <v>634</v>
      </c>
      <c r="F68" s="23"/>
      <c r="G68" s="23"/>
      <c r="H68" s="28"/>
      <c r="I68" s="29">
        <f t="shared" si="6"/>
        <v>0</v>
      </c>
      <c r="J68" s="72"/>
    </row>
    <row r="69" spans="2:10" ht="12.75" customHeight="1" x14ac:dyDescent="0.2">
      <c r="B69" s="27">
        <v>24</v>
      </c>
      <c r="C69" s="20" t="s">
        <v>36</v>
      </c>
      <c r="D69" s="27" t="s">
        <v>31</v>
      </c>
      <c r="E69" s="22">
        <v>555</v>
      </c>
      <c r="F69" s="23"/>
      <c r="G69" s="23"/>
      <c r="H69" s="28"/>
      <c r="I69" s="29">
        <f t="shared" si="6"/>
        <v>0</v>
      </c>
      <c r="J69" s="72"/>
    </row>
    <row r="70" spans="2:10" ht="12.75" customHeight="1" x14ac:dyDescent="0.2">
      <c r="B70" s="27">
        <v>25</v>
      </c>
      <c r="C70" s="20" t="s">
        <v>37</v>
      </c>
      <c r="D70" s="27" t="s">
        <v>31</v>
      </c>
      <c r="E70" s="22">
        <v>481</v>
      </c>
      <c r="F70" s="23"/>
      <c r="G70" s="23"/>
      <c r="H70" s="28"/>
      <c r="I70" s="73">
        <f t="shared" si="6"/>
        <v>0</v>
      </c>
    </row>
    <row r="71" spans="2:10" ht="12.75" customHeight="1" x14ac:dyDescent="0.2">
      <c r="B71" s="27">
        <v>26</v>
      </c>
      <c r="C71" s="20" t="s">
        <v>38</v>
      </c>
      <c r="D71" s="27" t="s">
        <v>9</v>
      </c>
      <c r="E71" s="22">
        <v>227</v>
      </c>
      <c r="F71" s="23"/>
      <c r="G71" s="23"/>
      <c r="H71" s="28"/>
      <c r="I71" s="29">
        <f t="shared" si="6"/>
        <v>0</v>
      </c>
      <c r="J71" s="72"/>
    </row>
    <row r="72" spans="2:10" ht="12.75" customHeight="1" x14ac:dyDescent="0.2">
      <c r="B72" s="27">
        <v>27</v>
      </c>
      <c r="C72" s="20" t="s">
        <v>39</v>
      </c>
      <c r="D72" s="27" t="s">
        <v>9</v>
      </c>
      <c r="E72" s="22">
        <v>75</v>
      </c>
      <c r="F72" s="23"/>
      <c r="G72" s="23"/>
      <c r="H72" s="28"/>
      <c r="I72" s="29">
        <f t="shared" si="6"/>
        <v>0</v>
      </c>
      <c r="J72" s="72"/>
    </row>
    <row r="73" spans="2:10" x14ac:dyDescent="0.2">
      <c r="B73" s="27">
        <v>28</v>
      </c>
      <c r="C73" s="20" t="s">
        <v>40</v>
      </c>
      <c r="D73" s="27" t="s">
        <v>31</v>
      </c>
      <c r="E73" s="22">
        <v>1537</v>
      </c>
      <c r="F73" s="23"/>
      <c r="G73" s="23"/>
      <c r="H73" s="28"/>
      <c r="I73" s="29">
        <f t="shared" si="6"/>
        <v>0</v>
      </c>
      <c r="J73" s="72"/>
    </row>
    <row r="74" spans="2:10" ht="13.5" thickBot="1" x14ac:dyDescent="0.25">
      <c r="B74" s="47"/>
      <c r="C74" s="48"/>
      <c r="D74" s="49"/>
      <c r="E74" s="74"/>
      <c r="F74" s="51"/>
      <c r="G74" s="52"/>
      <c r="H74" s="49"/>
      <c r="I74" s="53"/>
    </row>
    <row r="75" spans="2:10" ht="14.25" thickBot="1" x14ac:dyDescent="0.25">
      <c r="B75" s="38"/>
      <c r="C75" s="39" t="s">
        <v>41</v>
      </c>
      <c r="D75" s="40"/>
      <c r="E75" s="41"/>
      <c r="F75" s="42"/>
      <c r="G75" s="43">
        <f>SUM(G46:G74)</f>
        <v>622239618</v>
      </c>
      <c r="H75" s="40"/>
      <c r="I75" s="44">
        <f>SUM(I46:I74)</f>
        <v>0</v>
      </c>
    </row>
    <row r="76" spans="2:10" x14ac:dyDescent="0.2">
      <c r="B76" s="11">
        <v>29</v>
      </c>
      <c r="C76" s="12" t="s">
        <v>42</v>
      </c>
      <c r="D76" s="13" t="s">
        <v>28</v>
      </c>
      <c r="E76" s="45">
        <v>1</v>
      </c>
      <c r="F76" s="15">
        <v>43461.8</v>
      </c>
      <c r="G76" s="16">
        <f>$E76*F76</f>
        <v>43461.8</v>
      </c>
      <c r="H76" s="17"/>
      <c r="I76" s="18">
        <f>$E76*H76</f>
        <v>0</v>
      </c>
    </row>
    <row r="77" spans="2:10" x14ac:dyDescent="0.2">
      <c r="B77" s="19">
        <v>30</v>
      </c>
      <c r="C77" s="20" t="s">
        <v>43</v>
      </c>
      <c r="D77" s="27" t="s">
        <v>28</v>
      </c>
      <c r="E77" s="46">
        <v>1</v>
      </c>
      <c r="F77" s="23">
        <v>43461.8</v>
      </c>
      <c r="G77" s="24">
        <f>$E77*F77</f>
        <v>43461.8</v>
      </c>
      <c r="H77" s="25"/>
      <c r="I77" s="26">
        <f>$E77*H77</f>
        <v>0</v>
      </c>
    </row>
    <row r="78" spans="2:10" x14ac:dyDescent="0.2">
      <c r="B78" s="19">
        <v>31</v>
      </c>
      <c r="C78" s="20" t="s">
        <v>44</v>
      </c>
      <c r="D78" s="27" t="s">
        <v>28</v>
      </c>
      <c r="E78" s="46">
        <v>1</v>
      </c>
      <c r="F78" s="23">
        <v>13038.539999999999</v>
      </c>
      <c r="G78" s="24">
        <f>$E78*F78</f>
        <v>13038.539999999999</v>
      </c>
      <c r="H78" s="25"/>
      <c r="I78" s="26">
        <f>$E78*H78</f>
        <v>0</v>
      </c>
    </row>
    <row r="79" spans="2:10" ht="13.5" thickBot="1" x14ac:dyDescent="0.25">
      <c r="B79" s="47">
        <f>B78+1</f>
        <v>32</v>
      </c>
      <c r="C79" s="48" t="s">
        <v>45</v>
      </c>
      <c r="D79" s="49" t="s">
        <v>46</v>
      </c>
      <c r="E79" s="50">
        <v>0.1</v>
      </c>
      <c r="F79" s="51"/>
      <c r="G79" s="52">
        <f>$E79*G75</f>
        <v>62223961.800000004</v>
      </c>
      <c r="H79" s="49"/>
      <c r="I79" s="53">
        <f>$E79*I75</f>
        <v>0</v>
      </c>
    </row>
    <row r="80" spans="2:10" ht="14.25" thickBot="1" x14ac:dyDescent="0.25">
      <c r="B80" s="75"/>
      <c r="C80" s="76" t="s">
        <v>47</v>
      </c>
      <c r="D80" s="77"/>
      <c r="E80" s="78"/>
      <c r="F80" s="79"/>
      <c r="G80" s="80">
        <f>SUM(G75+G76+G77+G78+G79)</f>
        <v>684563541.93999982</v>
      </c>
      <c r="H80" s="81"/>
      <c r="I80" s="82">
        <f>SUM(I75+I76+I77+I78+I79)</f>
        <v>0</v>
      </c>
    </row>
    <row r="84" spans="2:3" x14ac:dyDescent="0.2">
      <c r="B84" s="84" t="s">
        <v>49</v>
      </c>
      <c r="C84" s="84"/>
    </row>
    <row r="85" spans="2:3" x14ac:dyDescent="0.2">
      <c r="B85" s="83"/>
      <c r="C85" s="83"/>
    </row>
    <row r="86" spans="2:3" x14ac:dyDescent="0.2">
      <c r="B86" s="83"/>
      <c r="C86" s="83"/>
    </row>
    <row r="87" spans="2:3" x14ac:dyDescent="0.2">
      <c r="B87" s="84" t="s">
        <v>50</v>
      </c>
      <c r="C87" s="84"/>
    </row>
    <row r="88" spans="2:3" x14ac:dyDescent="0.2">
      <c r="B88" s="83"/>
      <c r="C88" s="83"/>
    </row>
  </sheetData>
  <sheetProtection algorithmName="SHA-512" hashValue="PfvNNWLpw2l8Kg3O5QVO6ejvGeVBbMbP3uwaNrsKLJ3f5cUsfldV517par9DmhNcES78ajZRCdGe6ET62hy/+Q==" saltValue="ykvrmCzYwcYB7eJ+glHO1w==" spinCount="100000" sheet="1" selectLockedCells="1"/>
  <mergeCells count="7">
    <mergeCell ref="B87:C87"/>
    <mergeCell ref="B1:E1"/>
    <mergeCell ref="F2:G2"/>
    <mergeCell ref="H2:I2"/>
    <mergeCell ref="B43:E43"/>
    <mergeCell ref="F44:G44"/>
    <mergeCell ref="B84:C84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Addendum 1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Janney</dc:creator>
  <cp:lastModifiedBy>Dave Janney</cp:lastModifiedBy>
  <cp:lastPrinted>2021-03-10T19:46:10Z</cp:lastPrinted>
  <dcterms:created xsi:type="dcterms:W3CDTF">2021-03-10T19:32:01Z</dcterms:created>
  <dcterms:modified xsi:type="dcterms:W3CDTF">2021-03-10T19:46:37Z</dcterms:modified>
</cp:coreProperties>
</file>