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autoCompressPictures="0"/>
  <mc:AlternateContent xmlns:mc="http://schemas.openxmlformats.org/markup-compatibility/2006">
    <mc:Choice Requires="x15">
      <x15ac:absPath xmlns:x15ac="http://schemas.microsoft.com/office/spreadsheetml/2010/11/ac" url="C:\Users\jerickson\Desktop\"/>
    </mc:Choice>
  </mc:AlternateContent>
  <xr:revisionPtr revIDLastSave="0" documentId="8_{988AAEC7-8C01-4E45-8483-3BF750A7BC87}" xr6:coauthVersionLast="43" xr6:coauthVersionMax="43" xr10:uidLastSave="{00000000-0000-0000-0000-000000000000}"/>
  <bookViews>
    <workbookView xWindow="-120" yWindow="-120" windowWidth="29040" windowHeight="15840" tabRatio="687" xr2:uid="{00000000-000D-0000-FFFF-FFFF00000000}"/>
  </bookViews>
  <sheets>
    <sheet name="1- Instruction Overview" sheetId="1" r:id="rId1"/>
    <sheet name="2- EE Demographics &amp; Data Files" sheetId="2" r:id="rId2"/>
    <sheet name="3- Totals Services" sheetId="3" r:id="rId3"/>
    <sheet name="4- Implementation" sheetId="4" r:id="rId4"/>
    <sheet name="5- Ongoing" sheetId="5" r:id="rId5"/>
    <sheet name="6- Standard Caveats" sheetId="6" r:id="rId6"/>
    <sheet name="7- Non Std Caveats" sheetId="7" r:id="rId7"/>
    <sheet name="8- Input Data" sheetId="8" r:id="rId8"/>
  </sheets>
  <externalReferences>
    <externalReference r:id="rId9"/>
  </externalReferences>
  <definedNames>
    <definedName name="__123Graph_D" localSheetId="4" hidden="1">'[1]5500'!#REF!</definedName>
    <definedName name="__123Graph_D" hidden="1">'[1]5500'!#REF!</definedName>
    <definedName name="_Fill" localSheetId="4" hidden="1">#REF!</definedName>
    <definedName name="_Fill" hidden="1">#REF!</definedName>
    <definedName name="_Key1" localSheetId="4" hidden="1">#REF!</definedName>
    <definedName name="_Key1" hidden="1">#REF!</definedName>
    <definedName name="_Key2" localSheetId="4" hidden="1">#REF!</definedName>
    <definedName name="_Key2" hidden="1">#REF!</definedName>
    <definedName name="_KeyTB" hidden="1">'[1]ERISA-Part1'!$A$44</definedName>
    <definedName name="_Order1" hidden="1">255</definedName>
    <definedName name="_Order2" hidden="1">255</definedName>
    <definedName name="_Sort" localSheetId="4" hidden="1">#REF!</definedName>
    <definedName name="_Sort" hidden="1">#REF!</definedName>
    <definedName name="_SortTB" hidden="1">'[1]ERISA-Part1'!$A$44:$D$48</definedName>
    <definedName name="AnnualOngoing">'5- Ongoing'!$E$10</definedName>
    <definedName name="AnnualOther">'5- Ongoing'!$E$28</definedName>
    <definedName name="enroll1" localSheetId="4" hidden="1">#REF!</definedName>
    <definedName name="enroll1" hidden="1">#REF!</definedName>
    <definedName name="Implementation">'4- Implementation'!$C$8</definedName>
    <definedName name="MonthlyOngoing">'5- Ongoing'!$E$9</definedName>
  </definedNames>
  <calcPr calcId="191029"/>
  <customWorkbookViews>
    <customWorkbookView name="Sonnie Chamberlain - Personal View" guid="{A6A12CC5-7389-4CE3-9025-BC246E81B05E}" mergeInterval="0" personalView="1" maximized="1" xWindow="1912" yWindow="-8" windowWidth="1936" windowHeight="1056" tabRatio="687" activeSheetId="4"/>
  </customWorkbookViews>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8" i="5" l="1"/>
  <c r="C8" i="4"/>
  <c r="D27" i="5"/>
  <c r="E27" i="5" s="1"/>
  <c r="D26" i="5"/>
  <c r="E26" i="5" s="1"/>
  <c r="D25" i="5"/>
  <c r="E25" i="5" s="1"/>
  <c r="D24" i="5"/>
  <c r="E24" i="5" s="1"/>
  <c r="D23" i="5"/>
  <c r="E23" i="5" s="1"/>
  <c r="D22" i="5"/>
  <c r="E22" i="5" s="1"/>
  <c r="D21" i="5"/>
  <c r="E21" i="5" s="1"/>
  <c r="D20" i="5"/>
  <c r="E20" i="5" s="1"/>
  <c r="D19" i="5"/>
  <c r="E19" i="5" s="1"/>
  <c r="D18" i="5"/>
  <c r="E18" i="5" s="1"/>
  <c r="D17" i="5"/>
  <c r="E17" i="5" s="1"/>
  <c r="D16" i="5"/>
  <c r="E16" i="5" s="1"/>
  <c r="D15" i="5"/>
  <c r="E15" i="5" s="1"/>
  <c r="D14" i="5"/>
  <c r="E14" i="5" s="1"/>
  <c r="D13" i="5"/>
  <c r="E13" i="5" s="1"/>
  <c r="D12" i="5"/>
  <c r="E12" i="5" s="1"/>
  <c r="D11" i="5"/>
  <c r="E11" i="5" s="1"/>
  <c r="B20" i="3" l="1"/>
  <c r="B29" i="3" s="1"/>
  <c r="C9" i="5" l="1"/>
  <c r="E9" i="5" s="1"/>
  <c r="B8" i="3" s="1"/>
  <c r="B9" i="3" l="1"/>
  <c r="B17" i="3"/>
  <c r="C10" i="6"/>
  <c r="B11" i="3"/>
  <c r="B39" i="3" s="1"/>
  <c r="B18" i="3" l="1"/>
  <c r="B26" i="3"/>
  <c r="B27" i="3" s="1"/>
  <c r="E10" i="5" l="1"/>
  <c r="A7" i="7" l="1"/>
  <c r="B6" i="3" l="1"/>
  <c r="B15" i="3" s="1"/>
  <c r="B24" i="3" s="1"/>
  <c r="C7" i="4"/>
  <c r="E7" i="5"/>
  <c r="C7" i="6"/>
  <c r="A1" i="2"/>
  <c r="E6" i="8"/>
  <c r="A3" i="3" s="1"/>
  <c r="B1" i="4"/>
  <c r="B1" i="7"/>
  <c r="B1" i="5"/>
  <c r="B1" i="6"/>
  <c r="A1" i="3"/>
  <c r="B4" i="7" l="1"/>
  <c r="B4" i="5"/>
  <c r="A4" i="2"/>
  <c r="B4" i="4"/>
  <c r="B4" i="6"/>
  <c r="E28" i="5"/>
  <c r="B10" i="3" l="1"/>
  <c r="B12" i="3" s="1"/>
  <c r="B19" i="3"/>
  <c r="B28" i="3" s="1"/>
  <c r="B30" i="3" s="1"/>
  <c r="B31" i="3" s="1"/>
  <c r="B21" i="3" l="1"/>
  <c r="B35" i="3" s="1"/>
  <c r="B13" i="3"/>
  <c r="B22" i="3" l="1"/>
  <c r="B33" i="3" s="1"/>
  <c r="B37" i="3" s="1"/>
  <c r="B41" i="3" s="1"/>
</calcChain>
</file>

<file path=xl/sharedStrings.xml><?xml version="1.0" encoding="utf-8"?>
<sst xmlns="http://schemas.openxmlformats.org/spreadsheetml/2006/main" count="293" uniqueCount="182">
  <si>
    <t>ATTACHMENT J, FEE FORMS</t>
  </si>
  <si>
    <t>INSTRUCTIONS:</t>
  </si>
  <si>
    <t>A</t>
  </si>
  <si>
    <t>On the" Input Data" Tab please type your company name in Cell B4 and it will populate where needed in the headers.</t>
  </si>
  <si>
    <t>B</t>
  </si>
  <si>
    <r>
      <t xml:space="preserve">On the "Input Data" Tab please type your typical change order percentage in Cell E4 and it will populate where needed in the formulas. It CANNOT be less than </t>
    </r>
    <r>
      <rPr>
        <sz val="10"/>
        <color rgb="FFFF0000"/>
        <rFont val="Arial"/>
        <family val="2"/>
      </rPr>
      <t>5.0%</t>
    </r>
    <r>
      <rPr>
        <sz val="10"/>
        <rFont val="Arial"/>
        <family val="2"/>
      </rPr>
      <t xml:space="preserve"> (for Budget Purposes)</t>
    </r>
  </si>
  <si>
    <t>C</t>
  </si>
  <si>
    <t>On the "Input Data" Tab please type your Open Enrollment / Annual Renewal Fee, If any, in Cell E17 and it will populate where needed in the formulas.</t>
  </si>
  <si>
    <t>D</t>
  </si>
  <si>
    <t>Be sure to be as clear as possible and if you have unique circumstances requiring further disclosure or explanation the two "Caveats" Tabs are where you should do so. (Please review these tabs.)</t>
  </si>
  <si>
    <t>E</t>
  </si>
  <si>
    <t>Be sure to complete any field that says "Input Field". Input is done on the "Input Data", Implementation", "Ongoing", and both "Standard &amp; Non-Standard Caveats" tabs only.</t>
  </si>
  <si>
    <t>F</t>
  </si>
  <si>
    <t>Please do not alter formulas or linked fields, should you find the need to do so, please identify in your response where you have done so.</t>
  </si>
  <si>
    <t>G</t>
  </si>
  <si>
    <r>
      <t>The sections "Required Services" as well as "Optional Services" on the" Implementation" and "Ongoing" Tabs are matched to the RFP Section</t>
    </r>
    <r>
      <rPr>
        <sz val="10"/>
        <rFont val="Arial"/>
        <family val="2"/>
      </rPr>
      <t>.</t>
    </r>
  </si>
  <si>
    <t>H</t>
  </si>
  <si>
    <t>When inputting on the" Implementation" and "Ongoing" Tabs be sure to double check the unit of measure and change if necessary i.e. PEPM or QE or Per Statement</t>
  </si>
  <si>
    <t>I</t>
  </si>
  <si>
    <t>In Dollar fields, whenever possible, avoid adding verbiage, unless you feel it is extremely important, then of course do so, "included" is the most common.  Place your verbiage in the "Caveats" pages when appropriate.</t>
  </si>
  <si>
    <t>While the look and feel of the worksheet is consistent from others you may have completed each pricing model has a certain level of customization to the specific client, please read thoroughly, and make disclosures on the caveats tabs.</t>
  </si>
  <si>
    <t>RFP Financial Analysis</t>
  </si>
  <si>
    <t>Employee Demographics</t>
  </si>
  <si>
    <t>Employee Counts</t>
  </si>
  <si>
    <t>Total</t>
  </si>
  <si>
    <t>Comments 
(e.g. per month, in 2018, average, etc.)</t>
  </si>
  <si>
    <t>#</t>
  </si>
  <si>
    <t>Vendor</t>
  </si>
  <si>
    <t>File Type</t>
  </si>
  <si>
    <t>File Sent From</t>
  </si>
  <si>
    <t>File Received By</t>
  </si>
  <si>
    <r>
      <t xml:space="preserve">Comments
</t>
    </r>
    <r>
      <rPr>
        <b/>
        <sz val="9"/>
        <color rgb="FFFF0000"/>
        <rFont val="Arial"/>
        <family val="2"/>
      </rPr>
      <t>Please see RFP for more information regarding interfaces</t>
    </r>
  </si>
  <si>
    <t xml:space="preserve">Employees - Total </t>
  </si>
  <si>
    <t>Authorized permenant positions</t>
  </si>
  <si>
    <t>Employees - Full Time</t>
  </si>
  <si>
    <t>Average per Month</t>
  </si>
  <si>
    <t>Position Control, EE #, etc.</t>
  </si>
  <si>
    <t>Service Provider</t>
  </si>
  <si>
    <t>Bi-directional Integration</t>
  </si>
  <si>
    <t>Employees - Part Time</t>
  </si>
  <si>
    <t>Permanent part time</t>
  </si>
  <si>
    <t>Employee ID</t>
  </si>
  <si>
    <t>Employee - Leave</t>
  </si>
  <si>
    <t>YTD ee's using FMLA</t>
  </si>
  <si>
    <t>ALADTEC</t>
  </si>
  <si>
    <t>Demographic File</t>
  </si>
  <si>
    <t>Required if cannot support employee notification as outlined in the RFP</t>
  </si>
  <si>
    <t>Employees - Non-Regular</t>
  </si>
  <si>
    <t>Non-Regular W-2 Employees (OPS)</t>
  </si>
  <si>
    <t>New Hires/Rehires</t>
  </si>
  <si>
    <t>New Hires</t>
  </si>
  <si>
    <t>Rehires</t>
  </si>
  <si>
    <t>Recruiting</t>
  </si>
  <si>
    <t>Number of positions posted</t>
  </si>
  <si>
    <t>Number of positions filled</t>
  </si>
  <si>
    <t>Time and Attendance</t>
  </si>
  <si>
    <t>Employees - Using Time Clock</t>
  </si>
  <si>
    <t>Convention Center On Call/As needed</t>
  </si>
  <si>
    <t>Employees - Not Using Time Clock</t>
  </si>
  <si>
    <t>Non-Exempt-(Timeclocks are desired)</t>
  </si>
  <si>
    <r>
      <t>Total Fees - Implementation, Renewal &amp; Ongoing  -</t>
    </r>
    <r>
      <rPr>
        <b/>
        <u/>
        <sz val="10"/>
        <color rgb="FFFF0000"/>
        <rFont val="Arial"/>
        <family val="2"/>
      </rPr>
      <t xml:space="preserve"> REQUIRED SERVICES ONLY</t>
    </r>
  </si>
  <si>
    <t>Projected 1st YEAR TOTALS*</t>
  </si>
  <si>
    <t>Total Implementation &amp; Ongoing PEPM Fees (Required Services Only)</t>
  </si>
  <si>
    <t>Monthly Total</t>
  </si>
  <si>
    <t>Annual Total</t>
  </si>
  <si>
    <t>Other Annualized Services</t>
  </si>
  <si>
    <t xml:space="preserve">Implementation </t>
  </si>
  <si>
    <t>Estimated Change Order Fees (out of scope) - assume 5.0%</t>
  </si>
  <si>
    <t>TOTALS</t>
  </si>
  <si>
    <t>Projected 2nd YEAR TOTALS*</t>
  </si>
  <si>
    <t>Total Renewal &amp; Ongoing PEPM Fees (Required Services Only)</t>
  </si>
  <si>
    <t>Renewal Fee</t>
  </si>
  <si>
    <t>Projected 3rd YEAR TOTALS*</t>
  </si>
  <si>
    <t>TOTALS*</t>
  </si>
  <si>
    <t>Projected 3 YEAR TOTALS*</t>
  </si>
  <si>
    <t>Less 5% Budgetary Line Item for Change Fees</t>
  </si>
  <si>
    <t>Raw 3 Year Provider Costs with Imp. Fees - TOTAL*</t>
  </si>
  <si>
    <t xml:space="preserve"> </t>
  </si>
  <si>
    <t>Less Implementation Fees</t>
  </si>
  <si>
    <t>Raw 3 Year Provider Costs - TOTAL*</t>
  </si>
  <si>
    <t>*Does not include pricing for items without an estimated demographic metric</t>
  </si>
  <si>
    <t xml:space="preserve">Required Services </t>
  </si>
  <si>
    <t>(formula's will be adjusted if need be)</t>
  </si>
  <si>
    <t>Implementation Fees</t>
  </si>
  <si>
    <t>Please reference the process overview document for questions on the below line items</t>
  </si>
  <si>
    <t>Scope of Services (required services only)</t>
  </si>
  <si>
    <t>Total Implementation Fees</t>
  </si>
  <si>
    <t>Required Services</t>
  </si>
  <si>
    <t>Time and Attendance Management (see RFP document) - including job costing</t>
  </si>
  <si>
    <t>Enter cost to the left here                                                                                                          If Included in a single price for a category, type "Included" in cells related to that total      If Not Offered type "Not Offered" in cell    Do not enter Zeros, blanks, or N/A (not applicable or not available)</t>
  </si>
  <si>
    <t>Note</t>
  </si>
  <si>
    <t>1,500 non-exempt employees and 400 exempt employees need to record their time (configurable as needed by employee type and schedule).  (currently bi-weekly)</t>
  </si>
  <si>
    <t>1a</t>
  </si>
  <si>
    <t>Provide a mobile application in which time entry can be performed with geo-fencing and geo-positioning parameters</t>
  </si>
  <si>
    <t>1b</t>
  </si>
  <si>
    <t>Provide in and out time clock punching capability utilizing mobile, web and clock (Including Bar Code and Touchless COVID19 Options)</t>
  </si>
  <si>
    <t>1c</t>
  </si>
  <si>
    <r>
      <t xml:space="preserve">Provide </t>
    </r>
    <r>
      <rPr>
        <sz val="10"/>
        <color rgb="FFFF0000"/>
        <rFont val="Arial"/>
        <family val="2"/>
      </rPr>
      <t xml:space="preserve">One </t>
    </r>
    <r>
      <rPr>
        <sz val="10"/>
        <rFont val="Arial"/>
        <family val="2"/>
      </rPr>
      <t xml:space="preserve">(wall) time clock with Bar Code and Touchless COVID19 Options </t>
    </r>
  </si>
  <si>
    <t>1e</t>
  </si>
  <si>
    <r>
      <t xml:space="preserve">Integration: Bi-directional interfaces with </t>
    </r>
    <r>
      <rPr>
        <b/>
        <sz val="10"/>
        <rFont val="Arial"/>
        <family val="2"/>
      </rPr>
      <t xml:space="preserve">Central Square Finance Enterprise </t>
    </r>
    <r>
      <rPr>
        <sz val="10"/>
        <rFont val="Arial"/>
        <family val="2"/>
      </rPr>
      <t>payroll through an API (Application Programming Interface) connection</t>
    </r>
  </si>
  <si>
    <t>1f</t>
  </si>
  <si>
    <t>Integration: Facility badge system integration (future) preferably a system that will integrate with our current badges or one which only requires EE’s enter their M00#</t>
  </si>
  <si>
    <t>1g</t>
  </si>
  <si>
    <t>Scheduler: Allow employees to swap schedules with manager approval (currently over 100 time shift schedules need to be supported)</t>
  </si>
  <si>
    <t>1h</t>
  </si>
  <si>
    <t>Scheduler integration with Outlook (feed to standard email and mobile calendar applications)</t>
  </si>
  <si>
    <t>Leave Management &amp; Compliance (see RFP)</t>
  </si>
  <si>
    <t>2a</t>
  </si>
  <si>
    <t>Track leave submissions, approvals for compliance with required laws (FMLA, Intermittent, Military, STD, etc.) and returns to work</t>
  </si>
  <si>
    <t>Reporting and Analytics</t>
  </si>
  <si>
    <t>3a</t>
  </si>
  <si>
    <t>Provide customizable real-time reporting and analytics capabilities utilizing role based security</t>
  </si>
  <si>
    <t>3b</t>
  </si>
  <si>
    <t>Provide a library of standard (out of the box) reports such as census, overtime, etc</t>
  </si>
  <si>
    <t>3c</t>
  </si>
  <si>
    <t>Provide a custom report writer with user-definable fields</t>
  </si>
  <si>
    <t>3d</t>
  </si>
  <si>
    <t xml:space="preserve">Integration: Support a Data Warehouse capability via ODBC drivers, APIs, or SSO if desired by the County to move data to a reporting engine like Power BI or Tableau, etc. </t>
  </si>
  <si>
    <t>3e</t>
  </si>
  <si>
    <t>Analytics: Support Descriptive (what has happened), Predictive (what could happen), and Prescriptive (what should we do) analytics</t>
  </si>
  <si>
    <t>3f</t>
  </si>
  <si>
    <t>Reporting: Time - Ability to pull reports based on specific hour code, or multiple hour codes over a given time period</t>
  </si>
  <si>
    <t>PEPM Pricing</t>
  </si>
  <si>
    <t>Other Pricing</t>
  </si>
  <si>
    <t>Ongoing Fees</t>
  </si>
  <si>
    <t>Scope of Services  (required services only)</t>
  </si>
  <si>
    <t>Count</t>
  </si>
  <si>
    <t>Cost Basis</t>
  </si>
  <si>
    <t>Ongoing PEPM Priced Fees</t>
  </si>
  <si>
    <t>PEPM</t>
  </si>
  <si>
    <t>Do not enter fees in this section</t>
  </si>
  <si>
    <t>Monthly PEPM Priced Fees (based on total employees)</t>
  </si>
  <si>
    <t>Annual PEPM Priced Fees</t>
  </si>
  <si>
    <r>
      <t xml:space="preserve">Provide </t>
    </r>
    <r>
      <rPr>
        <sz val="10"/>
        <rFont val="Arial"/>
        <family val="2"/>
      </rPr>
      <t xml:space="preserve">One (wall) time clock with Bar Code and Touchless COVID19 Options </t>
    </r>
  </si>
  <si>
    <t xml:space="preserve">Total </t>
  </si>
  <si>
    <t>Cost Basis (Change as Needed)</t>
  </si>
  <si>
    <t>Enter PEPM's to the left here   If not PEPM please change cost basis in column D.                                                                                                                          If Included in a single price for a category, type "Included" in cells related to that total                                                                      If Not Offered type "Not Offered" in cell                                                                                                         Do not enter Zeros, blanks, or N/A (not applicable or not available)</t>
  </si>
  <si>
    <t>Caveats &amp; Other Fees</t>
  </si>
  <si>
    <t>ALL ITEMS ON THIS TAB ARE POTENTIAL FUTURE COSTS</t>
  </si>
  <si>
    <t>Scope of Services</t>
  </si>
  <si>
    <t>Contract Term</t>
  </si>
  <si>
    <t>Years</t>
  </si>
  <si>
    <t>PRICING</t>
  </si>
  <si>
    <t xml:space="preserve">Annual Renewal fees </t>
  </si>
  <si>
    <t>CHANGE ORDER FEES</t>
  </si>
  <si>
    <t>Change Order Estimated %</t>
  </si>
  <si>
    <t>ADDITIONAL EXPORTS/INTEGRATIONS</t>
  </si>
  <si>
    <t>4a</t>
  </si>
  <si>
    <t>Third party export/interfaces - SSO</t>
  </si>
  <si>
    <t>4b</t>
  </si>
  <si>
    <t>Third party export/interfaces - API</t>
  </si>
  <si>
    <t>4c</t>
  </si>
  <si>
    <t>Third party export/interfaces - ,csv</t>
  </si>
  <si>
    <t>4d</t>
  </si>
  <si>
    <t>Third party export/interfaces - Other</t>
  </si>
  <si>
    <t>Specify</t>
  </si>
  <si>
    <t>OTHER</t>
  </si>
  <si>
    <t>5a</t>
  </si>
  <si>
    <t>Ad hoc and/or custom reports (Service Provider Created)</t>
  </si>
  <si>
    <t>5b</t>
  </si>
  <si>
    <t>Postage Fees (change if not pass-through)</t>
  </si>
  <si>
    <t>Pricing Assumptions</t>
  </si>
  <si>
    <t>Please Provide any Relevant Details About Your Pricing That You Consider Noteworthy Here (Insert lines in each section as necessary)</t>
  </si>
  <si>
    <t>IMPLEMENTATION</t>
  </si>
  <si>
    <t>ONGOING</t>
  </si>
  <si>
    <t>(Input)</t>
  </si>
  <si>
    <t>Manatee County</t>
  </si>
  <si>
    <t>DO NOT CHANGE</t>
  </si>
  <si>
    <t>INPUT CLIENT NAME IN CELL B2 NEXT TO Prepared for:</t>
  </si>
  <si>
    <t>Change Orders</t>
  </si>
  <si>
    <t>Insert your Company Name In Col B</t>
  </si>
  <si>
    <t>Change Percentage Here to Correct Percentage</t>
  </si>
  <si>
    <t>Date of last change (update each time)</t>
  </si>
  <si>
    <t>(header)</t>
  </si>
  <si>
    <t>Status (DRAFT or FINAL)</t>
  </si>
  <si>
    <t>DRAFT</t>
  </si>
  <si>
    <t>ANNUAL RENEWAL FEES INPUT IN E13 (Not Price increases)</t>
  </si>
  <si>
    <t>INPUT</t>
  </si>
  <si>
    <t>INPUT TO LEFT</t>
  </si>
  <si>
    <t>If you have this fee</t>
  </si>
  <si>
    <t>CentralSquare</t>
  </si>
  <si>
    <t>CentralSquare Finance Enterprise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</si>
</sst>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quot;$&quot;* #,##0.00_);_(&quot;$&quot;* \(#,##0.00\);_(&quot;$&quot;* &quot;-&quot;??_);_(@_)"/>
    <numFmt numFmtId="43" formatCode="_(* #,##0.00_);_(* \(#,##0.00\);_(* &quot;-&quot;??_);_(@_)"/>
    <numFmt numFmtId="164" formatCode="&quot;$&quot;#,##0.00"/>
    <numFmt numFmtId="165" formatCode="&quot;$&quot;#,##0"/>
    <numFmt numFmtId="166" formatCode="#,##0.00_ ;\-#,##0.00\ "/>
    <numFmt numFmtId="167" formatCode="_(* #,##0.00_);_(* \(#,##0.00\);_(* &quot;n/a&quot;??_);_(@_)"/>
    <numFmt numFmtId="168" formatCode="#,##0.0_-;#,##0.0\-"/>
    <numFmt numFmtId="169" formatCode="00"/>
    <numFmt numFmtId="170" formatCode="mmm"/>
    <numFmt numFmtId="171" formatCode="\$#,##0_);[Red]&quot;($&quot;#,##0\)"/>
    <numFmt numFmtId="172" formatCode="\$#,##0.00_);[Red]&quot;($&quot;#,##0.00\)"/>
    <numFmt numFmtId="173" formatCode="\$#,##0\ ;&quot;($&quot;#,##0\)"/>
    <numFmt numFmtId="174" formatCode="&quot;12/93&quot;"/>
    <numFmt numFmtId="175" formatCode="0.0%;\(0.0%\)"/>
    <numFmt numFmtId="176" formatCode="00.00%;[Red]\(00.00%\)"/>
    <numFmt numFmtId="177" formatCode="_([$€-2]* #,##0.00_);_([$€-2]* \(#,##0.00\);_([$€-2]* \-??_)"/>
    <numFmt numFmtId="178" formatCode="#,##0&quot; F&quot;;[Red]\-#,##0&quot; F&quot;"/>
    <numFmt numFmtId="179" formatCode="#,##0.00&quot; F&quot;;[Red]\-#,##0.00&quot; F&quot;"/>
    <numFmt numFmtId="180" formatCode="0.00_)"/>
    <numFmt numFmtId="181" formatCode="\$#,##0.0_);[Red]&quot;($&quot;#,##0.0\)"/>
    <numFmt numFmtId="182" formatCode="&quot;$&quot;#,##0.0"/>
  </numFmts>
  <fonts count="56">
    <font>
      <sz val="10"/>
      <name val="Arial"/>
      <family val="2"/>
    </font>
    <font>
      <sz val="10"/>
      <name val="Arial"/>
      <family val="2"/>
    </font>
    <font>
      <sz val="10"/>
      <name val="Arial"/>
      <family val="2"/>
    </font>
    <font>
      <b/>
      <sz val="12"/>
      <name val="Arial"/>
      <family val="2"/>
    </font>
    <font>
      <sz val="8"/>
      <name val="Arial"/>
      <family val="2"/>
    </font>
    <font>
      <sz val="8"/>
      <name val="Times New Roman"/>
      <family val="1"/>
    </font>
    <font>
      <sz val="10"/>
      <color indexed="8"/>
      <name val="Arial"/>
      <family val="2"/>
    </font>
    <font>
      <sz val="10"/>
      <name val="Times New Roman"/>
      <family val="1"/>
    </font>
    <font>
      <sz val="10"/>
      <name val="MS Serif"/>
      <family val="1"/>
    </font>
    <font>
      <sz val="10"/>
      <name val="Geneva"/>
      <family val="2"/>
    </font>
    <font>
      <sz val="11"/>
      <name val="Times New Roman"/>
      <family val="1"/>
    </font>
    <font>
      <sz val="10"/>
      <color indexed="12"/>
      <name val="Arial"/>
      <family val="2"/>
    </font>
    <font>
      <sz val="10"/>
      <color indexed="16"/>
      <name val="MS Serif"/>
      <family val="1"/>
    </font>
    <font>
      <sz val="1"/>
      <color indexed="8"/>
      <name val="Courier New"/>
      <family val="3"/>
    </font>
    <font>
      <i/>
      <sz val="1"/>
      <color indexed="8"/>
      <name val="Courier New"/>
      <family val="3"/>
    </font>
    <font>
      <b/>
      <sz val="8"/>
      <name val="MS Sans Serif"/>
      <family val="2"/>
    </font>
    <font>
      <sz val="10"/>
      <color indexed="11"/>
      <name val="Arial"/>
      <family val="2"/>
    </font>
    <font>
      <sz val="10"/>
      <color indexed="11"/>
      <name val="Arial"/>
      <family val="2"/>
    </font>
    <font>
      <sz val="10"/>
      <color indexed="23"/>
      <name val="Arial"/>
      <family val="2"/>
    </font>
    <font>
      <sz val="10"/>
      <color indexed="14"/>
      <name val="Arial"/>
      <family val="2"/>
    </font>
    <font>
      <sz val="7"/>
      <name val="Small Fonts"/>
      <family val="2"/>
    </font>
    <font>
      <sz val="14"/>
      <name val="Times New Roman"/>
      <family val="1"/>
    </font>
    <font>
      <b/>
      <i/>
      <sz val="16"/>
      <name val="Helv"/>
      <family val="2"/>
    </font>
    <font>
      <sz val="8"/>
      <name val="MS Sans Serif"/>
      <family val="2"/>
    </font>
    <font>
      <sz val="10"/>
      <name val="MS Sans Serif"/>
      <family val="2"/>
    </font>
    <font>
      <sz val="10"/>
      <color indexed="10"/>
      <name val="Arial"/>
      <family val="2"/>
    </font>
    <font>
      <b/>
      <sz val="10"/>
      <name val="MS Sans Serif"/>
      <family val="2"/>
    </font>
    <font>
      <sz val="8"/>
      <name val="Helv"/>
      <family val="2"/>
    </font>
    <font>
      <sz val="10"/>
      <color indexed="18"/>
      <name val="Arial"/>
      <family val="2"/>
    </font>
    <font>
      <b/>
      <sz val="8"/>
      <color indexed="8"/>
      <name val="Helv"/>
      <family val="2"/>
    </font>
    <font>
      <b/>
      <sz val="10"/>
      <name val="Times New Roman"/>
      <family val="1"/>
    </font>
    <font>
      <sz val="10"/>
      <name val="Arial"/>
      <family val="2"/>
    </font>
    <font>
      <sz val="10"/>
      <name val="Arial"/>
      <family val="2"/>
    </font>
    <font>
      <sz val="8"/>
      <name val="Verdana"/>
      <family val="2"/>
    </font>
    <font>
      <sz val="10"/>
      <name val="Arial"/>
      <family val="2"/>
    </font>
    <font>
      <sz val="10"/>
      <color rgb="FFFF0000"/>
      <name val="Arial"/>
      <family val="2"/>
    </font>
    <font>
      <sz val="12"/>
      <color theme="1"/>
      <name val="Calibri"/>
      <family val="2"/>
      <scheme val="minor"/>
    </font>
    <font>
      <sz val="10"/>
      <color theme="1"/>
      <name val="Arial"/>
      <family val="2"/>
    </font>
    <font>
      <b/>
      <sz val="10"/>
      <color theme="0"/>
      <name val="Arial"/>
      <family val="2"/>
    </font>
    <font>
      <i/>
      <sz val="10"/>
      <name val="Arial"/>
      <family val="2"/>
    </font>
    <font>
      <b/>
      <sz val="10"/>
      <color rgb="FFFF0000"/>
      <name val="Arial"/>
      <family val="2"/>
    </font>
    <font>
      <b/>
      <sz val="10"/>
      <name val="Arial"/>
      <family val="2"/>
    </font>
    <font>
      <b/>
      <u/>
      <sz val="10"/>
      <color rgb="FFFF0000"/>
      <name val="Arial"/>
      <family val="2"/>
    </font>
    <font>
      <b/>
      <sz val="10"/>
      <color indexed="8"/>
      <name val="Arial"/>
      <family val="2"/>
    </font>
    <font>
      <b/>
      <sz val="10"/>
      <color rgb="FF002060"/>
      <name val="Arial"/>
      <family val="2"/>
    </font>
    <font>
      <b/>
      <sz val="10"/>
      <color theme="3"/>
      <name val="Arial"/>
      <family val="2"/>
    </font>
    <font>
      <b/>
      <i/>
      <sz val="10"/>
      <color indexed="8"/>
      <name val="Arial"/>
      <family val="2"/>
    </font>
    <font>
      <b/>
      <sz val="10"/>
      <color theme="1"/>
      <name val="Arial"/>
      <family val="2"/>
    </font>
    <font>
      <u/>
      <sz val="10"/>
      <name val="Arial"/>
      <family val="2"/>
    </font>
    <font>
      <sz val="10"/>
      <color rgb="FF0070C0"/>
      <name val="Arial"/>
      <family val="2"/>
    </font>
    <font>
      <sz val="11"/>
      <name val="Calibri"/>
      <family val="2"/>
    </font>
    <font>
      <b/>
      <sz val="9"/>
      <name val="Arial"/>
      <family val="2"/>
    </font>
    <font>
      <sz val="9"/>
      <name val="Arial"/>
      <family val="2"/>
    </font>
    <font>
      <sz val="26"/>
      <color rgb="FFFF0000"/>
      <name val="Arial"/>
      <family val="2"/>
    </font>
    <font>
      <b/>
      <sz val="9"/>
      <color rgb="FFFF0000"/>
      <name val="Arial"/>
      <family val="2"/>
    </font>
    <font>
      <sz val="12"/>
      <name val="Times New Roman"/>
      <family val="1"/>
    </font>
  </fonts>
  <fills count="24">
    <fill>
      <patternFill patternType="none"/>
    </fill>
    <fill>
      <patternFill patternType="gray125"/>
    </fill>
    <fill>
      <patternFill patternType="solid">
        <fgColor indexed="9"/>
        <bgColor indexed="27"/>
      </patternFill>
    </fill>
    <fill>
      <patternFill patternType="solid">
        <fgColor indexed="26"/>
        <bgColor indexed="9"/>
      </patternFill>
    </fill>
    <fill>
      <patternFill patternType="solid">
        <fgColor indexed="22"/>
        <bgColor indexed="31"/>
      </patternFill>
    </fill>
    <fill>
      <patternFill patternType="solid">
        <fgColor indexed="44"/>
        <bgColor indexed="22"/>
      </patternFill>
    </fill>
    <fill>
      <patternFill patternType="solid">
        <fgColor indexed="42"/>
        <bgColor indexed="31"/>
      </patternFill>
    </fill>
    <fill>
      <patternFill patternType="solid">
        <fgColor indexed="55"/>
        <bgColor indexed="23"/>
      </patternFill>
    </fill>
    <fill>
      <patternFill patternType="solid">
        <fgColor indexed="31"/>
        <bgColor indexed="42"/>
      </patternFill>
    </fill>
    <fill>
      <patternFill patternType="solid">
        <fgColor indexed="27"/>
        <bgColor indexed="41"/>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9FB93"/>
        <bgColor indexed="64"/>
      </patternFill>
    </fill>
    <fill>
      <patternFill patternType="solid">
        <fgColor rgb="FFFF0000"/>
        <bgColor indexed="64"/>
      </patternFill>
    </fill>
    <fill>
      <patternFill patternType="solid">
        <fgColor rgb="FFF3FA94"/>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1"/>
        <bgColor indexed="64"/>
      </patternFill>
    </fill>
  </fills>
  <borders count="25">
    <border>
      <left/>
      <right/>
      <top/>
      <bottom/>
      <diagonal/>
    </border>
    <border>
      <left/>
      <right/>
      <top style="medium">
        <color indexed="8"/>
      </top>
      <bottom style="medium">
        <color indexed="8"/>
      </bottom>
      <diagonal/>
    </border>
    <border>
      <left/>
      <right/>
      <top style="thin">
        <color indexed="8"/>
      </top>
      <bottom style="thin">
        <color indexed="8"/>
      </bottom>
      <diagonal/>
    </border>
    <border>
      <left/>
      <right/>
      <top/>
      <bottom style="medium">
        <color indexed="8"/>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style="thin">
        <color indexed="8"/>
      </top>
      <bottom style="thin">
        <color indexed="8"/>
      </bottom>
      <diagonal/>
    </border>
    <border>
      <left/>
      <right/>
      <top style="thin">
        <color indexed="8"/>
      </top>
      <bottom style="thin">
        <color indexed="8"/>
      </bottom>
      <diagonal/>
    </border>
    <border>
      <left/>
      <right/>
      <top style="medium">
        <color indexed="8"/>
      </top>
      <bottom style="medium">
        <color indexed="8"/>
      </bottom>
      <diagonal/>
    </border>
    <border>
      <left/>
      <right/>
      <top style="thin">
        <color indexed="8"/>
      </top>
      <bottom style="thin">
        <color indexed="8"/>
      </bottom>
      <diagonal/>
    </border>
    <border>
      <left style="thin">
        <color auto="1"/>
      </left>
      <right style="thin">
        <color auto="1"/>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55">
    <xf numFmtId="0" fontId="0" fillId="0" borderId="0"/>
    <xf numFmtId="0" fontId="5" fillId="0" borderId="0">
      <alignment horizontal="center" wrapText="1"/>
      <protection locked="0"/>
    </xf>
    <xf numFmtId="0" fontId="1" fillId="2" borderId="0" applyNumberFormat="0"/>
    <xf numFmtId="166" fontId="1" fillId="0" borderId="0" applyFill="0" applyBorder="0" applyAlignment="0"/>
    <xf numFmtId="167" fontId="1" fillId="0" borderId="0" applyFill="0" applyBorder="0" applyAlignment="0"/>
    <xf numFmtId="168" fontId="1" fillId="0" borderId="0" applyFill="0" applyBorder="0" applyAlignment="0"/>
    <xf numFmtId="169" fontId="1" fillId="0" borderId="0" applyFill="0" applyBorder="0" applyAlignment="0"/>
    <xf numFmtId="170" fontId="1" fillId="0" borderId="0" applyFill="0" applyBorder="0" applyAlignment="0"/>
    <xf numFmtId="166" fontId="1" fillId="0" borderId="0" applyFill="0" applyBorder="0" applyAlignment="0"/>
    <xf numFmtId="0" fontId="6" fillId="0" borderId="0" applyFill="0" applyBorder="0" applyAlignment="0"/>
    <xf numFmtId="167" fontId="1" fillId="0" borderId="0" applyFill="0" applyBorder="0" applyAlignment="0"/>
    <xf numFmtId="166" fontId="1" fillId="0" borderId="0" applyFill="0" applyBorder="0" applyAlignment="0" applyProtection="0"/>
    <xf numFmtId="38" fontId="1" fillId="0" borderId="0" applyFill="0" applyBorder="0" applyAlignment="0" applyProtection="0"/>
    <xf numFmtId="40" fontId="1" fillId="0" borderId="0" applyFill="0" applyBorder="0" applyAlignment="0" applyProtection="0"/>
    <xf numFmtId="0" fontId="7" fillId="0" borderId="0"/>
    <xf numFmtId="3" fontId="1" fillId="0" borderId="0" applyFill="0" applyBorder="0" applyAlignment="0" applyProtection="0"/>
    <xf numFmtId="0" fontId="8" fillId="0" borderId="0" applyNumberFormat="0" applyAlignment="0"/>
    <xf numFmtId="44" fontId="32" fillId="0" borderId="0" applyFont="0" applyFill="0" applyBorder="0" applyAlignment="0" applyProtection="0"/>
    <xf numFmtId="167" fontId="1" fillId="0" borderId="0" applyFill="0" applyBorder="0" applyAlignment="0" applyProtection="0"/>
    <xf numFmtId="171" fontId="1" fillId="0" borderId="0" applyFill="0" applyBorder="0" applyAlignment="0" applyProtection="0"/>
    <xf numFmtId="172" fontId="1" fillId="0" borderId="0" applyFill="0" applyBorder="0" applyAlignment="0" applyProtection="0"/>
    <xf numFmtId="173" fontId="1" fillId="0" borderId="0" applyFill="0" applyBorder="0" applyAlignment="0" applyProtection="0"/>
    <xf numFmtId="174" fontId="7" fillId="0" borderId="0"/>
    <xf numFmtId="0" fontId="1" fillId="3" borderId="0" applyNumberFormat="0" applyBorder="0" applyAlignment="0">
      <protection locked="0"/>
    </xf>
    <xf numFmtId="17" fontId="9" fillId="0" borderId="0"/>
    <xf numFmtId="14" fontId="6" fillId="0" borderId="0" applyFill="0" applyBorder="0" applyAlignment="0"/>
    <xf numFmtId="175" fontId="10" fillId="0" borderId="0">
      <protection locked="0"/>
    </xf>
    <xf numFmtId="176" fontId="7" fillId="0" borderId="0"/>
    <xf numFmtId="166" fontId="1" fillId="0" borderId="0" applyFill="0" applyBorder="0" applyAlignment="0"/>
    <xf numFmtId="167" fontId="1" fillId="0" borderId="0" applyFill="0" applyBorder="0" applyAlignment="0"/>
    <xf numFmtId="166" fontId="1" fillId="0" borderId="0" applyFill="0" applyBorder="0" applyAlignment="0"/>
    <xf numFmtId="0" fontId="11" fillId="0" borderId="0" applyFill="0" applyBorder="0" applyAlignment="0"/>
    <xf numFmtId="167" fontId="1" fillId="0" borderId="0" applyFill="0" applyBorder="0" applyAlignment="0"/>
    <xf numFmtId="0" fontId="12" fillId="0" borderId="0" applyNumberFormat="0" applyAlignment="0"/>
    <xf numFmtId="177" fontId="1" fillId="0" borderId="0" applyFill="0" applyBorder="0" applyAlignment="0" applyProtection="0"/>
    <xf numFmtId="0" fontId="13" fillId="0" borderId="0">
      <protection locked="0"/>
    </xf>
    <xf numFmtId="0" fontId="13" fillId="0" borderId="0">
      <protection locked="0"/>
    </xf>
    <xf numFmtId="0" fontId="14" fillId="0" borderId="0">
      <protection locked="0"/>
    </xf>
    <xf numFmtId="0" fontId="13" fillId="0" borderId="0">
      <protection locked="0"/>
    </xf>
    <xf numFmtId="0" fontId="13" fillId="0" borderId="0">
      <protection locked="0"/>
    </xf>
    <xf numFmtId="0" fontId="13" fillId="0" borderId="0">
      <protection locked="0"/>
    </xf>
    <xf numFmtId="0" fontId="14" fillId="0" borderId="0">
      <protection locked="0"/>
    </xf>
    <xf numFmtId="2" fontId="1" fillId="0" borderId="0" applyFill="0" applyBorder="0" applyAlignment="0" applyProtection="0"/>
    <xf numFmtId="0" fontId="4" fillId="4" borderId="0" applyNumberFormat="0" applyBorder="0" applyAlignment="0" applyProtection="0"/>
    <xf numFmtId="0" fontId="3" fillId="0" borderId="1" applyNumberFormat="0" applyAlignment="0" applyProtection="0"/>
    <xf numFmtId="0" fontId="3" fillId="0" borderId="2">
      <alignment horizontal="left" vertical="center"/>
    </xf>
    <xf numFmtId="0" fontId="15" fillId="0" borderId="3">
      <alignment horizontal="center"/>
    </xf>
    <xf numFmtId="0" fontId="15" fillId="0" borderId="0">
      <alignment horizontal="center"/>
    </xf>
    <xf numFmtId="9" fontId="16" fillId="0" borderId="0" applyProtection="0">
      <alignment horizontal="center"/>
    </xf>
    <xf numFmtId="9" fontId="16" fillId="0" borderId="0" applyProtection="0"/>
    <xf numFmtId="9" fontId="17" fillId="0" borderId="0" applyProtection="0">
      <alignment horizontal="center"/>
      <protection locked="0"/>
    </xf>
    <xf numFmtId="0" fontId="4" fillId="3" borderId="0" applyNumberFormat="0" applyBorder="0" applyAlignment="0" applyProtection="0"/>
    <xf numFmtId="0" fontId="18" fillId="5" borderId="0" applyNumberFormat="0" applyBorder="0" applyAlignment="0" applyProtection="0"/>
    <xf numFmtId="166" fontId="1" fillId="0" borderId="0" applyFill="0" applyBorder="0" applyAlignment="0"/>
    <xf numFmtId="167" fontId="1" fillId="0" borderId="0" applyFill="0" applyBorder="0" applyAlignment="0"/>
    <xf numFmtId="166" fontId="1" fillId="0" borderId="0" applyFill="0" applyBorder="0" applyAlignment="0"/>
    <xf numFmtId="0" fontId="19" fillId="0" borderId="0" applyFill="0" applyBorder="0" applyAlignment="0"/>
    <xf numFmtId="167" fontId="1" fillId="0" borderId="0" applyFill="0" applyBorder="0" applyAlignment="0"/>
    <xf numFmtId="38" fontId="1" fillId="0" borderId="0" applyFill="0" applyBorder="0" applyAlignment="0" applyProtection="0"/>
    <xf numFmtId="40" fontId="1" fillId="0" borderId="0" applyFill="0" applyBorder="0" applyAlignment="0" applyProtection="0"/>
    <xf numFmtId="178" fontId="1" fillId="0" borderId="0" applyFill="0" applyBorder="0" applyAlignment="0" applyProtection="0"/>
    <xf numFmtId="179" fontId="1" fillId="0" borderId="0" applyFill="0" applyBorder="0" applyAlignment="0" applyProtection="0"/>
    <xf numFmtId="0" fontId="7" fillId="0" borderId="0"/>
    <xf numFmtId="37" fontId="20" fillId="0" borderId="0"/>
    <xf numFmtId="1" fontId="21" fillId="0" borderId="0">
      <alignment horizontal="center"/>
    </xf>
    <xf numFmtId="18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0" fontId="23" fillId="0" borderId="0"/>
    <xf numFmtId="14" fontId="5" fillId="0" borderId="0">
      <alignment horizontal="center" wrapText="1"/>
      <protection locked="0"/>
    </xf>
    <xf numFmtId="9" fontId="31" fillId="0" borderId="0" applyFont="0" applyFill="0" applyBorder="0" applyAlignment="0" applyProtection="0"/>
    <xf numFmtId="170" fontId="1" fillId="0" borderId="0" applyFill="0" applyBorder="0" applyAlignment="0" applyProtection="0"/>
    <xf numFmtId="181" fontId="1" fillId="0" borderId="0" applyFill="0" applyBorder="0" applyAlignment="0" applyProtection="0"/>
    <xf numFmtId="10" fontId="1" fillId="0" borderId="0" applyFill="0" applyBorder="0" applyAlignment="0" applyProtection="0"/>
    <xf numFmtId="9" fontId="1" fillId="0" borderId="0" applyFill="0" applyBorder="0" applyAlignment="0" applyProtection="0"/>
    <xf numFmtId="10" fontId="1" fillId="0" borderId="0" applyFill="0" applyBorder="0" applyAlignment="0" applyProtection="0"/>
    <xf numFmtId="166" fontId="1" fillId="0" borderId="0" applyFill="0" applyBorder="0" applyAlignment="0"/>
    <xf numFmtId="167" fontId="1" fillId="0" borderId="0" applyFill="0" applyBorder="0" applyAlignment="0"/>
    <xf numFmtId="166" fontId="1" fillId="0" borderId="0" applyFill="0" applyBorder="0" applyAlignment="0"/>
    <xf numFmtId="0" fontId="25" fillId="0" borderId="0" applyFill="0" applyBorder="0" applyAlignment="0"/>
    <xf numFmtId="167" fontId="1" fillId="0" borderId="0" applyFill="0" applyBorder="0" applyAlignment="0"/>
    <xf numFmtId="0" fontId="1" fillId="0" borderId="0" applyNumberFormat="0" applyFill="0" applyBorder="0" applyAlignment="0" applyProtection="0"/>
    <xf numFmtId="15" fontId="1" fillId="0" borderId="0" applyFill="0" applyBorder="0" applyAlignment="0" applyProtection="0"/>
    <xf numFmtId="4" fontId="1" fillId="0" borderId="0" applyFill="0" applyBorder="0" applyAlignment="0" applyProtection="0"/>
    <xf numFmtId="0" fontId="26" fillId="0" borderId="3">
      <alignment horizontal="center"/>
    </xf>
    <xf numFmtId="3" fontId="1" fillId="0" borderId="0" applyFill="0" applyBorder="0" applyAlignment="0" applyProtection="0"/>
    <xf numFmtId="0" fontId="1" fillId="6" borderId="0" applyNumberFormat="0" applyBorder="0" applyAlignment="0" applyProtection="0"/>
    <xf numFmtId="0" fontId="1" fillId="7" borderId="0" applyNumberFormat="0" applyBorder="0" applyAlignment="0"/>
    <xf numFmtId="0" fontId="27" fillId="0" borderId="0" applyNumberFormat="0" applyFill="0" applyBorder="0" applyAlignment="0" applyProtection="0"/>
    <xf numFmtId="0" fontId="1" fillId="8" borderId="2" applyNumberFormat="0" applyAlignment="0"/>
    <xf numFmtId="4" fontId="28" fillId="0" borderId="0"/>
    <xf numFmtId="0" fontId="23" fillId="0" borderId="0" applyNumberFormat="0" applyFill="0" applyBorder="0" applyAlignment="0"/>
    <xf numFmtId="179" fontId="24" fillId="0" borderId="0">
      <alignment horizontal="center"/>
    </xf>
    <xf numFmtId="0" fontId="2" fillId="0" borderId="0"/>
    <xf numFmtId="40" fontId="29" fillId="0" borderId="0" applyBorder="0">
      <alignment horizontal="right"/>
    </xf>
    <xf numFmtId="0" fontId="30" fillId="9" borderId="0" applyNumberFormat="0" applyBorder="0">
      <alignment horizontal="center"/>
    </xf>
    <xf numFmtId="49" fontId="6" fillId="0" borderId="0" applyFill="0" applyBorder="0" applyAlignment="0"/>
    <xf numFmtId="0" fontId="6" fillId="0" borderId="0" applyFill="0" applyBorder="0" applyAlignment="0"/>
    <xf numFmtId="0" fontId="6" fillId="0" borderId="0" applyFill="0" applyBorder="0" applyAlignment="0"/>
    <xf numFmtId="0" fontId="34"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0" fontId="34" fillId="0" borderId="0"/>
    <xf numFmtId="0" fontId="34" fillId="0" borderId="0"/>
    <xf numFmtId="44" fontId="1"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12">
      <alignment horizontal="left" vertical="center"/>
    </xf>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8" borderId="12" applyNumberFormat="0" applyAlignment="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 fillId="0" borderId="13">
      <alignment horizontal="left" vertical="center"/>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8" borderId="13" applyNumberFormat="0" applyAlignment="0"/>
    <xf numFmtId="9" fontId="1" fillId="0" borderId="0" applyFont="0" applyFill="0" applyBorder="0" applyAlignment="0" applyProtection="0"/>
    <xf numFmtId="9" fontId="1" fillId="0" borderId="0" applyFont="0" applyFill="0" applyBorder="0" applyAlignment="0" applyProtection="0"/>
    <xf numFmtId="0" fontId="3" fillId="0" borderId="13">
      <alignment horizontal="left" vertical="center"/>
    </xf>
    <xf numFmtId="9" fontId="1" fillId="0" borderId="0" applyFont="0" applyFill="0" applyBorder="0" applyAlignment="0" applyProtection="0"/>
    <xf numFmtId="0" fontId="1" fillId="8" borderId="13" applyNumberFormat="0" applyAlignment="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3" fillId="0" borderId="14" applyNumberFormat="0" applyAlignment="0" applyProtection="0"/>
    <xf numFmtId="0" fontId="3" fillId="0" borderId="15">
      <alignment horizontal="left" vertical="center"/>
    </xf>
    <xf numFmtId="9" fontId="1" fillId="0" borderId="0" applyFont="0" applyFill="0" applyBorder="0" applyAlignment="0" applyProtection="0"/>
    <xf numFmtId="0" fontId="1" fillId="8" borderId="15" applyNumberFormat="0" applyAlignment="0"/>
    <xf numFmtId="0" fontId="3" fillId="0" borderId="15">
      <alignment horizontal="left" vertical="center"/>
    </xf>
    <xf numFmtId="0" fontId="1" fillId="8" borderId="15" applyNumberFormat="0" applyAlignment="0"/>
    <xf numFmtId="0" fontId="3" fillId="0" borderId="15">
      <alignment horizontal="left" vertical="center"/>
    </xf>
    <xf numFmtId="0" fontId="1" fillId="8" borderId="15" applyNumberFormat="0" applyAlignment="0"/>
    <xf numFmtId="0" fontId="3" fillId="0" borderId="15">
      <alignment horizontal="left" vertical="center"/>
    </xf>
    <xf numFmtId="0" fontId="1" fillId="8" borderId="15" applyNumberFormat="0" applyAlignment="0"/>
    <xf numFmtId="0" fontId="36" fillId="0" borderId="0"/>
    <xf numFmtId="43" fontId="1" fillId="0" borderId="0" applyFont="0" applyFill="0" applyBorder="0" applyAlignment="0" applyProtection="0"/>
    <xf numFmtId="0" fontId="36" fillId="0" borderId="0"/>
  </cellStyleXfs>
  <cellXfs count="239">
    <xf numFmtId="0" fontId="0" fillId="0" borderId="0" xfId="0"/>
    <xf numFmtId="0" fontId="0" fillId="0" borderId="0" xfId="0" applyFont="1" applyAlignment="1">
      <alignment horizontal="center"/>
    </xf>
    <xf numFmtId="0" fontId="0" fillId="0" borderId="0" xfId="0" applyFont="1"/>
    <xf numFmtId="0" fontId="0" fillId="12" borderId="0" xfId="0" applyFont="1" applyFill="1"/>
    <xf numFmtId="0" fontId="0" fillId="0" borderId="0" xfId="0" applyFont="1" applyFill="1"/>
    <xf numFmtId="0" fontId="35" fillId="0" borderId="0" xfId="0" applyFont="1" applyFill="1"/>
    <xf numFmtId="0" fontId="0" fillId="12" borderId="4" xfId="0" applyFont="1" applyFill="1" applyBorder="1" applyAlignment="1">
      <alignment horizontal="center"/>
    </xf>
    <xf numFmtId="0" fontId="0" fillId="12" borderId="0" xfId="0" applyFont="1" applyFill="1" applyBorder="1"/>
    <xf numFmtId="0" fontId="0" fillId="0" borderId="5" xfId="0" applyFont="1" applyFill="1" applyBorder="1" applyAlignment="1">
      <alignment horizontal="center"/>
    </xf>
    <xf numFmtId="0" fontId="0" fillId="0" borderId="10" xfId="0" applyFont="1" applyBorder="1"/>
    <xf numFmtId="0" fontId="35" fillId="20" borderId="0" xfId="0" applyFont="1" applyFill="1"/>
    <xf numFmtId="0" fontId="39" fillId="12" borderId="0" xfId="0" applyFont="1" applyFill="1"/>
    <xf numFmtId="10" fontId="0" fillId="12" borderId="0" xfId="75" applyNumberFormat="1" applyFont="1" applyFill="1" applyBorder="1"/>
    <xf numFmtId="0" fontId="0" fillId="18" borderId="0" xfId="0" applyFont="1" applyFill="1"/>
    <xf numFmtId="14" fontId="0" fillId="0" borderId="0" xfId="0" applyNumberFormat="1" applyFont="1"/>
    <xf numFmtId="14" fontId="40" fillId="0" borderId="0" xfId="0" applyNumberFormat="1" applyFont="1" applyAlignment="1">
      <alignment horizontal="center" wrapText="1"/>
    </xf>
    <xf numFmtId="0" fontId="41" fillId="0" borderId="0" xfId="0" applyFont="1" applyAlignment="1">
      <alignment horizontal="center"/>
    </xf>
    <xf numFmtId="0" fontId="0" fillId="0" borderId="7" xfId="0" applyFont="1" applyBorder="1"/>
    <xf numFmtId="0" fontId="0" fillId="0" borderId="8" xfId="0" applyFont="1" applyBorder="1"/>
    <xf numFmtId="0" fontId="0" fillId="0" borderId="9" xfId="0" applyFont="1" applyBorder="1"/>
    <xf numFmtId="0" fontId="0" fillId="12" borderId="0" xfId="0" applyFont="1" applyFill="1" applyBorder="1" applyAlignment="1">
      <alignment horizontal="center"/>
    </xf>
    <xf numFmtId="0" fontId="0" fillId="18" borderId="11" xfId="0" applyFont="1" applyFill="1" applyBorder="1"/>
    <xf numFmtId="0" fontId="42" fillId="0" borderId="0" xfId="0" applyFont="1"/>
    <xf numFmtId="0" fontId="41" fillId="0" borderId="0" xfId="0" applyFont="1" applyAlignment="1">
      <alignment horizontal="left" vertical="top" wrapText="1"/>
    </xf>
    <xf numFmtId="0" fontId="43" fillId="0" borderId="0" xfId="0" applyFont="1"/>
    <xf numFmtId="0" fontId="44" fillId="0" borderId="0" xfId="0" applyFont="1" applyAlignment="1">
      <alignment vertical="center"/>
    </xf>
    <xf numFmtId="0" fontId="0" fillId="0" borderId="0" xfId="0" applyFont="1" applyAlignment="1">
      <alignment vertical="center"/>
    </xf>
    <xf numFmtId="14" fontId="41" fillId="0" borderId="0" xfId="0" applyNumberFormat="1" applyFont="1" applyAlignment="1">
      <alignment horizontal="left"/>
    </xf>
    <xf numFmtId="14" fontId="40" fillId="0" borderId="0" xfId="0" applyNumberFormat="1" applyFont="1" applyAlignment="1">
      <alignment horizontal="center"/>
    </xf>
    <xf numFmtId="0" fontId="0" fillId="0" borderId="0" xfId="0" applyFont="1" applyAlignment="1">
      <alignment horizontal="center" vertical="center"/>
    </xf>
    <xf numFmtId="0" fontId="41" fillId="0" borderId="0" xfId="0" applyFont="1" applyAlignment="1">
      <alignment horizontal="left" vertical="center" wrapText="1"/>
    </xf>
    <xf numFmtId="0" fontId="43" fillId="0" borderId="0" xfId="0" applyFont="1" applyAlignment="1">
      <alignment horizontal="left" vertical="center"/>
    </xf>
    <xf numFmtId="0" fontId="43" fillId="0" borderId="0" xfId="0" applyFont="1" applyAlignment="1">
      <alignment vertical="center"/>
    </xf>
    <xf numFmtId="0" fontId="45" fillId="0" borderId="0" xfId="0" applyFont="1" applyBorder="1" applyAlignment="1">
      <alignment horizontal="left" vertical="center"/>
    </xf>
    <xf numFmtId="14" fontId="41" fillId="0" borderId="0" xfId="0" applyNumberFormat="1" applyFont="1" applyBorder="1" applyAlignment="1">
      <alignment horizontal="left" vertical="center"/>
    </xf>
    <xf numFmtId="14" fontId="40" fillId="0" borderId="0" xfId="0" applyNumberFormat="1" applyFont="1" applyAlignment="1">
      <alignment horizontal="left" vertical="center"/>
    </xf>
    <xf numFmtId="14" fontId="40" fillId="0" borderId="0" xfId="0" applyNumberFormat="1" applyFont="1" applyAlignment="1">
      <alignment horizontal="center" vertical="center"/>
    </xf>
    <xf numFmtId="0" fontId="0" fillId="0" borderId="0" xfId="0" applyFont="1" applyAlignment="1">
      <alignment horizontal="left" vertical="center"/>
    </xf>
    <xf numFmtId="0" fontId="0" fillId="0" borderId="0" xfId="0" applyFont="1" applyAlignment="1">
      <alignment vertical="center" wrapText="1"/>
    </xf>
    <xf numFmtId="0" fontId="47" fillId="0" borderId="0" xfId="0" applyFont="1" applyAlignment="1">
      <alignment horizontal="left"/>
    </xf>
    <xf numFmtId="3" fontId="48" fillId="0" borderId="0" xfId="67" applyNumberFormat="1" applyFont="1" applyFill="1" applyAlignment="1">
      <alignment horizontal="center"/>
    </xf>
    <xf numFmtId="0" fontId="0" fillId="0" borderId="0" xfId="0" applyFont="1"/>
    <xf numFmtId="164" fontId="0" fillId="0" borderId="17" xfId="0" applyNumberFormat="1" applyFont="1" applyFill="1" applyBorder="1" applyAlignment="1">
      <alignment horizontal="center" vertical="center" wrapText="1"/>
    </xf>
    <xf numFmtId="0" fontId="0" fillId="15" borderId="17" xfId="0" applyFont="1" applyFill="1" applyBorder="1" applyAlignment="1">
      <alignment horizontal="left" vertical="center" wrapText="1"/>
    </xf>
    <xf numFmtId="0" fontId="0" fillId="0" borderId="17" xfId="0" applyFont="1" applyFill="1" applyBorder="1" applyAlignment="1">
      <alignment horizontal="center" vertical="center"/>
    </xf>
    <xf numFmtId="0" fontId="0" fillId="14" borderId="20" xfId="71" applyFont="1" applyFill="1" applyBorder="1" applyAlignment="1">
      <alignment horizontal="left" vertical="center" wrapText="1"/>
    </xf>
    <xf numFmtId="0" fontId="0" fillId="0" borderId="22" xfId="0" applyFont="1" applyFill="1" applyBorder="1"/>
    <xf numFmtId="0" fontId="41" fillId="22" borderId="17" xfId="67" applyFont="1" applyFill="1" applyBorder="1"/>
    <xf numFmtId="0" fontId="41" fillId="22" borderId="17" xfId="0" applyFont="1" applyFill="1" applyBorder="1" applyAlignment="1">
      <alignment horizontal="center"/>
    </xf>
    <xf numFmtId="0" fontId="41" fillId="22" borderId="17" xfId="0" applyFont="1" applyFill="1" applyBorder="1" applyAlignment="1">
      <alignment horizontal="center" wrapText="1"/>
    </xf>
    <xf numFmtId="0" fontId="0" fillId="0" borderId="0" xfId="0" applyFont="1"/>
    <xf numFmtId="0" fontId="0" fillId="0" borderId="20" xfId="0" applyFont="1" applyFill="1" applyBorder="1" applyAlignment="1">
      <alignment wrapText="1"/>
    </xf>
    <xf numFmtId="0" fontId="0" fillId="0" borderId="17" xfId="67" applyFont="1" applyFill="1" applyBorder="1"/>
    <xf numFmtId="3" fontId="0" fillId="0" borderId="17" xfId="67" applyNumberFormat="1" applyFont="1" applyFill="1" applyBorder="1" applyAlignment="1">
      <alignment horizontal="center"/>
    </xf>
    <xf numFmtId="3" fontId="0" fillId="11" borderId="17" xfId="67" applyNumberFormat="1" applyFont="1" applyFill="1" applyBorder="1" applyAlignment="1">
      <alignment horizontal="center"/>
    </xf>
    <xf numFmtId="0" fontId="0" fillId="22" borderId="17" xfId="0" applyFont="1" applyFill="1" applyBorder="1" applyAlignment="1">
      <alignment horizontal="center"/>
    </xf>
    <xf numFmtId="3" fontId="0" fillId="0" borderId="17" xfId="67" applyNumberFormat="1" applyFont="1" applyFill="1" applyBorder="1" applyAlignment="1">
      <alignment horizontal="center" vertical="center" wrapText="1"/>
    </xf>
    <xf numFmtId="0" fontId="49" fillId="0" borderId="17" xfId="67" applyFont="1" applyFill="1" applyBorder="1" applyAlignment="1">
      <alignment horizontal="center"/>
    </xf>
    <xf numFmtId="0" fontId="50" fillId="0" borderId="0" xfId="0" applyFont="1" applyAlignment="1">
      <alignment vertical="center"/>
    </xf>
    <xf numFmtId="0" fontId="0" fillId="0" borderId="17" xfId="0" applyFont="1" applyBorder="1" applyAlignment="1">
      <alignment horizontal="left" vertical="center"/>
    </xf>
    <xf numFmtId="0" fontId="37" fillId="0" borderId="17" xfId="253" applyNumberFormat="1" applyFont="1" applyFill="1" applyBorder="1" applyAlignment="1">
      <alignment horizontal="left" vertical="center" wrapText="1"/>
    </xf>
    <xf numFmtId="0" fontId="0" fillId="0" borderId="17" xfId="67" applyFont="1" applyFill="1" applyBorder="1" applyAlignment="1">
      <alignment horizontal="left" indent="2"/>
    </xf>
    <xf numFmtId="0" fontId="0" fillId="0" borderId="17" xfId="67" applyFont="1" applyFill="1" applyBorder="1" applyAlignment="1">
      <alignment horizontal="left"/>
    </xf>
    <xf numFmtId="0" fontId="51" fillId="22" borderId="17" xfId="0" applyFont="1" applyFill="1" applyBorder="1" applyAlignment="1">
      <alignment horizontal="center"/>
    </xf>
    <xf numFmtId="0" fontId="51" fillId="22" borderId="17" xfId="0" applyFont="1" applyFill="1" applyBorder="1" applyAlignment="1">
      <alignment horizontal="center" wrapText="1"/>
    </xf>
    <xf numFmtId="3" fontId="52" fillId="0" borderId="17" xfId="67" applyNumberFormat="1" applyFont="1" applyFill="1" applyBorder="1" applyAlignment="1">
      <alignment horizontal="left" vertical="center" wrapText="1"/>
    </xf>
    <xf numFmtId="3" fontId="52" fillId="0" borderId="17" xfId="67" applyNumberFormat="1" applyFont="1" applyFill="1" applyBorder="1" applyAlignment="1">
      <alignment horizontal="center" vertical="center" wrapText="1"/>
    </xf>
    <xf numFmtId="3" fontId="52" fillId="0" borderId="17" xfId="67" applyNumberFormat="1" applyFont="1" applyFill="1" applyBorder="1" applyAlignment="1">
      <alignment horizontal="left" vertical="center"/>
    </xf>
    <xf numFmtId="0" fontId="52" fillId="0" borderId="17" xfId="0" applyFont="1" applyBorder="1" applyAlignment="1">
      <alignment horizontal="left" vertical="center"/>
    </xf>
    <xf numFmtId="0" fontId="53" fillId="0" borderId="0" xfId="0" applyFont="1"/>
    <xf numFmtId="0" fontId="0" fillId="0" borderId="0" xfId="0" applyFont="1"/>
    <xf numFmtId="0" fontId="41" fillId="15" borderId="17" xfId="0" applyFont="1" applyFill="1" applyBorder="1" applyAlignment="1">
      <alignment horizontal="center" vertical="center" wrapText="1"/>
    </xf>
    <xf numFmtId="0" fontId="0" fillId="15" borderId="17" xfId="0" applyFont="1" applyFill="1" applyBorder="1" applyAlignment="1">
      <alignment horizontal="center" vertical="center" wrapText="1"/>
    </xf>
    <xf numFmtId="0" fontId="41" fillId="15" borderId="17" xfId="0" applyFont="1" applyFill="1" applyBorder="1" applyAlignment="1">
      <alignment horizontal="left" vertical="center" wrapText="1"/>
    </xf>
    <xf numFmtId="0" fontId="0" fillId="0" borderId="17" xfId="0" applyFont="1" applyBorder="1" applyAlignment="1">
      <alignment horizontal="center" vertical="center"/>
    </xf>
    <xf numFmtId="0" fontId="0" fillId="10" borderId="17" xfId="71" applyFont="1" applyFill="1" applyBorder="1" applyAlignment="1">
      <alignment horizontal="left" vertical="center" wrapText="1"/>
    </xf>
    <xf numFmtId="0" fontId="0" fillId="15" borderId="17" xfId="0" applyFont="1" applyFill="1" applyBorder="1" applyAlignment="1">
      <alignment horizontal="center" vertical="center"/>
    </xf>
    <xf numFmtId="0" fontId="0" fillId="15" borderId="17" xfId="71" applyFont="1" applyFill="1" applyBorder="1" applyAlignment="1">
      <alignment horizontal="left" vertical="center" wrapText="1"/>
    </xf>
    <xf numFmtId="0" fontId="0" fillId="10" borderId="17" xfId="71" applyFont="1" applyFill="1" applyBorder="1" applyAlignment="1">
      <alignment horizontal="left" vertical="center"/>
    </xf>
    <xf numFmtId="10" fontId="0" fillId="0" borderId="17" xfId="71" applyNumberFormat="1" applyFont="1" applyFill="1" applyBorder="1" applyAlignment="1">
      <alignment horizontal="center" vertical="center" wrapText="1"/>
    </xf>
    <xf numFmtId="0" fontId="0" fillId="14" borderId="17" xfId="0" applyFont="1" applyFill="1" applyBorder="1" applyAlignment="1">
      <alignment horizontal="center" vertical="center"/>
    </xf>
    <xf numFmtId="0" fontId="0" fillId="14" borderId="17" xfId="71" applyFont="1" applyFill="1" applyBorder="1" applyAlignment="1">
      <alignment horizontal="left" vertical="center" wrapText="1"/>
    </xf>
    <xf numFmtId="44" fontId="35" fillId="20" borderId="0" xfId="17" applyFont="1" applyFill="1"/>
    <xf numFmtId="3" fontId="52" fillId="0" borderId="17" xfId="67" applyNumberFormat="1" applyFont="1" applyFill="1" applyBorder="1" applyAlignment="1">
      <alignment horizontal="center" vertical="center"/>
    </xf>
    <xf numFmtId="0" fontId="0" fillId="0" borderId="0" xfId="0" applyFont="1" applyAlignment="1"/>
    <xf numFmtId="0" fontId="41" fillId="0" borderId="0" xfId="0" applyFont="1" applyFill="1" applyAlignment="1">
      <alignment vertical="center" wrapText="1"/>
    </xf>
    <xf numFmtId="0" fontId="41" fillId="0" borderId="0" xfId="0" applyFont="1" applyFill="1" applyProtection="1"/>
    <xf numFmtId="0" fontId="0" fillId="0" borderId="0" xfId="0" applyFont="1" applyProtection="1"/>
    <xf numFmtId="0" fontId="45" fillId="0" borderId="0" xfId="0" applyFont="1" applyFill="1" applyAlignment="1" applyProtection="1">
      <alignment horizontal="left" wrapText="1"/>
    </xf>
    <xf numFmtId="0" fontId="45" fillId="0" borderId="0" xfId="0" applyFont="1" applyAlignment="1" applyProtection="1">
      <alignment horizontal="left" wrapText="1"/>
    </xf>
    <xf numFmtId="0" fontId="53" fillId="0" borderId="0" xfId="0" applyFont="1" applyProtection="1"/>
    <xf numFmtId="14" fontId="41" fillId="0" borderId="0" xfId="0" applyNumberFormat="1" applyFont="1" applyFill="1" applyAlignment="1" applyProtection="1">
      <alignment horizontal="left"/>
    </xf>
    <xf numFmtId="0" fontId="46" fillId="0" borderId="0" xfId="0" applyFont="1" applyAlignment="1" applyProtection="1">
      <alignment horizontal="left" wrapText="1"/>
    </xf>
    <xf numFmtId="14" fontId="40" fillId="0" borderId="0" xfId="0" applyNumberFormat="1" applyFont="1" applyAlignment="1" applyProtection="1">
      <alignment horizontal="left"/>
    </xf>
    <xf numFmtId="0" fontId="41" fillId="15" borderId="17" xfId="0" applyFont="1" applyFill="1" applyBorder="1" applyAlignment="1" applyProtection="1">
      <alignment vertical="center" wrapText="1"/>
    </xf>
    <xf numFmtId="0" fontId="41" fillId="15" borderId="17" xfId="0" applyFont="1" applyFill="1" applyBorder="1" applyAlignment="1" applyProtection="1">
      <alignment horizontal="center" vertical="center" wrapText="1"/>
    </xf>
    <xf numFmtId="164" fontId="0" fillId="0" borderId="17" xfId="0" applyNumberFormat="1" applyFont="1" applyBorder="1" applyAlignment="1" applyProtection="1">
      <alignment horizontal="left" vertical="center" wrapText="1"/>
    </xf>
    <xf numFmtId="165" fontId="0" fillId="0" borderId="17" xfId="0" applyNumberFormat="1" applyFont="1" applyBorder="1" applyAlignment="1" applyProtection="1">
      <alignment vertical="center" wrapText="1"/>
    </xf>
    <xf numFmtId="165" fontId="0" fillId="0" borderId="20" xfId="0" applyNumberFormat="1" applyFont="1" applyBorder="1" applyAlignment="1" applyProtection="1">
      <alignment vertical="center" wrapText="1"/>
    </xf>
    <xf numFmtId="0" fontId="41" fillId="13" borderId="17" xfId="0" applyFont="1" applyFill="1" applyBorder="1" applyAlignment="1" applyProtection="1">
      <alignment horizontal="center" wrapText="1"/>
    </xf>
    <xf numFmtId="0" fontId="0" fillId="0" borderId="0" xfId="0" applyFont="1" applyAlignment="1" applyProtection="1">
      <alignment wrapText="1"/>
    </xf>
    <xf numFmtId="165" fontId="0" fillId="11" borderId="17" xfId="0" applyNumberFormat="1" applyFont="1" applyFill="1" applyBorder="1" applyAlignment="1" applyProtection="1">
      <alignment vertical="center" wrapText="1"/>
    </xf>
    <xf numFmtId="0" fontId="41" fillId="16" borderId="17" xfId="0" applyFont="1" applyFill="1" applyBorder="1" applyAlignment="1" applyProtection="1">
      <alignment horizontal="center" wrapText="1"/>
    </xf>
    <xf numFmtId="0" fontId="41" fillId="20" borderId="17" xfId="0" applyFont="1" applyFill="1" applyBorder="1" applyAlignment="1" applyProtection="1">
      <alignment horizontal="center" wrapText="1"/>
    </xf>
    <xf numFmtId="164" fontId="41" fillId="16" borderId="17" xfId="0" applyNumberFormat="1" applyFont="1" applyFill="1" applyBorder="1" applyAlignment="1" applyProtection="1">
      <alignment horizontal="center" wrapText="1"/>
    </xf>
    <xf numFmtId="164" fontId="41" fillId="20" borderId="17" xfId="0" applyNumberFormat="1" applyFont="1" applyFill="1" applyBorder="1" applyAlignment="1" applyProtection="1">
      <alignment horizontal="center" wrapText="1"/>
    </xf>
    <xf numFmtId="164" fontId="0" fillId="19" borderId="17" xfId="0" applyNumberFormat="1" applyFont="1" applyFill="1" applyBorder="1" applyAlignment="1" applyProtection="1">
      <alignment horizontal="center" vertical="center" wrapText="1"/>
      <protection locked="0"/>
    </xf>
    <xf numFmtId="0" fontId="41" fillId="0" borderId="0" xfId="0" applyFont="1" applyAlignment="1" applyProtection="1">
      <alignment horizontal="left" wrapText="1"/>
    </xf>
    <xf numFmtId="165" fontId="0" fillId="19" borderId="17" xfId="0" applyNumberFormat="1" applyFont="1" applyFill="1" applyBorder="1" applyAlignment="1" applyProtection="1">
      <alignment horizontal="center" vertical="center" wrapText="1"/>
    </xf>
    <xf numFmtId="0" fontId="43" fillId="0" borderId="0" xfId="0" applyFont="1" applyAlignment="1" applyProtection="1">
      <alignment horizontal="left" wrapText="1"/>
    </xf>
    <xf numFmtId="0" fontId="41" fillId="0" borderId="0" xfId="0" applyFont="1" applyAlignment="1" applyProtection="1">
      <alignment horizontal="left" vertical="center" wrapText="1"/>
    </xf>
    <xf numFmtId="0" fontId="46" fillId="0" borderId="0" xfId="0" applyFont="1" applyAlignment="1" applyProtection="1">
      <alignment horizontal="left" vertical="center" wrapText="1"/>
    </xf>
    <xf numFmtId="14" fontId="41" fillId="0" borderId="0" xfId="0" applyNumberFormat="1" applyFont="1" applyAlignment="1" applyProtection="1">
      <alignment horizontal="left" wrapText="1"/>
    </xf>
    <xf numFmtId="14" fontId="40" fillId="0" borderId="0" xfId="0" applyNumberFormat="1" applyFont="1" applyAlignment="1" applyProtection="1">
      <alignment horizontal="center" wrapText="1"/>
    </xf>
    <xf numFmtId="0" fontId="46" fillId="0" borderId="0" xfId="0" applyFont="1" applyAlignment="1" applyProtection="1">
      <alignment horizontal="center" wrapText="1"/>
    </xf>
    <xf numFmtId="0" fontId="46" fillId="0" borderId="0" xfId="0" applyFont="1" applyBorder="1" applyAlignment="1" applyProtection="1">
      <alignment horizontal="center" vertical="center" wrapText="1"/>
    </xf>
    <xf numFmtId="165" fontId="41" fillId="11" borderId="0" xfId="0" applyNumberFormat="1" applyFont="1" applyFill="1" applyProtection="1"/>
    <xf numFmtId="0" fontId="0" fillId="0" borderId="0" xfId="0" applyProtection="1"/>
    <xf numFmtId="165" fontId="41" fillId="0" borderId="16" xfId="0" applyNumberFormat="1" applyFont="1" applyFill="1" applyBorder="1" applyAlignment="1" applyProtection="1">
      <alignment horizontal="left" vertical="center" wrapText="1"/>
    </xf>
    <xf numFmtId="165" fontId="0" fillId="0" borderId="0" xfId="0" applyNumberFormat="1" applyFont="1" applyProtection="1"/>
    <xf numFmtId="165" fontId="41" fillId="0" borderId="21" xfId="0" applyNumberFormat="1" applyFont="1" applyFill="1" applyBorder="1" applyAlignment="1" applyProtection="1">
      <alignment horizontal="left" vertical="center" wrapText="1"/>
    </xf>
    <xf numFmtId="165" fontId="41" fillId="0" borderId="21" xfId="0" applyNumberFormat="1" applyFont="1" applyFill="1" applyBorder="1" applyAlignment="1" applyProtection="1">
      <alignment horizontal="center" vertical="center" wrapText="1"/>
    </xf>
    <xf numFmtId="0" fontId="41" fillId="15" borderId="17" xfId="0" applyFont="1" applyFill="1" applyBorder="1" applyAlignment="1" applyProtection="1">
      <alignment horizontal="center" vertical="center"/>
    </xf>
    <xf numFmtId="0" fontId="41" fillId="15" borderId="20" xfId="0" applyFont="1" applyFill="1" applyBorder="1" applyAlignment="1" applyProtection="1"/>
    <xf numFmtId="0" fontId="38" fillId="15" borderId="17" xfId="0" applyFont="1" applyFill="1" applyBorder="1" applyAlignment="1" applyProtection="1">
      <alignment horizontal="center" vertical="center"/>
    </xf>
    <xf numFmtId="3" fontId="0" fillId="0" borderId="17" xfId="0" applyNumberFormat="1" applyFont="1" applyFill="1" applyBorder="1" applyAlignment="1" applyProtection="1">
      <alignment horizontal="center" vertical="center"/>
    </xf>
    <xf numFmtId="164" fontId="0" fillId="19" borderId="17" xfId="0" applyNumberFormat="1" applyFont="1" applyFill="1" applyBorder="1" applyAlignment="1" applyProtection="1">
      <alignment horizontal="center" vertical="center" wrapText="1"/>
    </xf>
    <xf numFmtId="165" fontId="0" fillId="0" borderId="17" xfId="0" applyNumberFormat="1" applyFont="1" applyFill="1" applyBorder="1" applyAlignment="1" applyProtection="1">
      <alignment horizontal="center" vertical="center" wrapText="1"/>
    </xf>
    <xf numFmtId="0" fontId="0" fillId="0" borderId="17" xfId="0" applyFont="1" applyBorder="1" applyAlignment="1" applyProtection="1">
      <alignment horizontal="left" vertical="center" wrapText="1" indent="3"/>
    </xf>
    <xf numFmtId="164" fontId="0" fillId="0" borderId="0" xfId="0" applyNumberFormat="1" applyFont="1" applyAlignment="1" applyProtection="1">
      <alignment vertical="center"/>
    </xf>
    <xf numFmtId="0" fontId="0" fillId="11" borderId="17" xfId="0" applyFont="1" applyFill="1" applyBorder="1" applyAlignment="1" applyProtection="1">
      <alignment horizontal="left" vertical="center" wrapText="1" indent="3"/>
    </xf>
    <xf numFmtId="0" fontId="0" fillId="0" borderId="0" xfId="0" applyFont="1" applyAlignment="1" applyProtection="1">
      <alignment vertical="center" wrapText="1"/>
    </xf>
    <xf numFmtId="164" fontId="0" fillId="21" borderId="17" xfId="0" applyNumberFormat="1" applyFont="1" applyFill="1" applyBorder="1" applyAlignment="1" applyProtection="1">
      <alignment horizontal="center" vertical="center" wrapText="1"/>
      <protection locked="0"/>
    </xf>
    <xf numFmtId="0" fontId="41" fillId="0" borderId="0" xfId="0" applyFont="1" applyAlignment="1" applyProtection="1">
      <alignment horizontal="left" vertical="top" wrapText="1"/>
    </xf>
    <xf numFmtId="0" fontId="43" fillId="0" borderId="0" xfId="0" applyFont="1" applyProtection="1"/>
    <xf numFmtId="0" fontId="0" fillId="21" borderId="17" xfId="0" applyFont="1" applyFill="1" applyBorder="1" applyProtection="1"/>
    <xf numFmtId="0" fontId="45" fillId="0" borderId="0" xfId="0" applyFont="1" applyBorder="1" applyAlignment="1" applyProtection="1">
      <alignment horizontal="left" vertical="top" wrapText="1"/>
    </xf>
    <xf numFmtId="0" fontId="0" fillId="0" borderId="0" xfId="0" applyFont="1" applyFill="1" applyBorder="1" applyProtection="1"/>
    <xf numFmtId="14" fontId="41" fillId="0" borderId="0" xfId="0" applyNumberFormat="1" applyFont="1" applyBorder="1" applyAlignment="1" applyProtection="1">
      <alignment horizontal="left" vertical="top" wrapText="1"/>
    </xf>
    <xf numFmtId="0" fontId="45" fillId="0" borderId="0" xfId="0" applyFont="1" applyBorder="1" applyAlignment="1" applyProtection="1">
      <alignment horizontal="left" vertical="center" wrapText="1"/>
    </xf>
    <xf numFmtId="0" fontId="41" fillId="0" borderId="0" xfId="0" applyFont="1" applyBorder="1" applyAlignment="1" applyProtection="1">
      <alignment vertical="top" wrapText="1"/>
    </xf>
    <xf numFmtId="14" fontId="40" fillId="0" borderId="0" xfId="0" applyNumberFormat="1" applyFont="1" applyAlignment="1" applyProtection="1">
      <alignment horizontal="center"/>
    </xf>
    <xf numFmtId="0" fontId="0" fillId="0" borderId="0" xfId="0" applyFont="1" applyAlignment="1" applyProtection="1"/>
    <xf numFmtId="0" fontId="0" fillId="0" borderId="0" xfId="0" applyFont="1" applyAlignment="1" applyProtection="1">
      <alignment vertical="center"/>
    </xf>
    <xf numFmtId="3" fontId="0" fillId="0" borderId="0" xfId="0" applyNumberFormat="1" applyFont="1" applyProtection="1"/>
    <xf numFmtId="165" fontId="0" fillId="17" borderId="17" xfId="0" applyNumberFormat="1" applyFont="1" applyFill="1" applyBorder="1" applyAlignment="1" applyProtection="1">
      <alignment horizontal="left" wrapText="1"/>
    </xf>
    <xf numFmtId="165" fontId="0" fillId="17" borderId="20" xfId="0" applyNumberFormat="1" applyFont="1" applyFill="1" applyBorder="1" applyAlignment="1" applyProtection="1">
      <alignment horizontal="center" vertical="center" wrapText="1"/>
    </xf>
    <xf numFmtId="164" fontId="0" fillId="0" borderId="0" xfId="0" applyNumberFormat="1" applyFont="1" applyAlignment="1" applyProtection="1"/>
    <xf numFmtId="164" fontId="0" fillId="0" borderId="0" xfId="0" applyNumberFormat="1" applyFont="1" applyProtection="1"/>
    <xf numFmtId="165" fontId="0" fillId="17" borderId="20" xfId="0" applyNumberFormat="1" applyFont="1" applyFill="1" applyBorder="1" applyAlignment="1" applyProtection="1">
      <alignment wrapText="1"/>
    </xf>
    <xf numFmtId="165" fontId="0" fillId="0" borderId="0" xfId="0" applyNumberFormat="1" applyFont="1" applyAlignment="1" applyProtection="1">
      <alignment vertical="center"/>
    </xf>
    <xf numFmtId="165" fontId="41" fillId="17" borderId="16" xfId="0" applyNumberFormat="1" applyFont="1" applyFill="1" applyBorder="1" applyAlignment="1" applyProtection="1">
      <alignment wrapText="1"/>
    </xf>
    <xf numFmtId="165" fontId="0" fillId="17" borderId="16" xfId="0" applyNumberFormat="1" applyFont="1" applyFill="1" applyBorder="1" applyAlignment="1" applyProtection="1">
      <alignment horizontal="center" vertical="center" wrapText="1"/>
    </xf>
    <xf numFmtId="165" fontId="41" fillId="21" borderId="19" xfId="0" applyNumberFormat="1" applyFont="1" applyFill="1" applyBorder="1" applyAlignment="1" applyProtection="1">
      <alignment wrapText="1"/>
    </xf>
    <xf numFmtId="165" fontId="0" fillId="0" borderId="18" xfId="0" applyNumberFormat="1" applyFont="1" applyBorder="1" applyAlignment="1" applyProtection="1">
      <alignment wrapText="1"/>
    </xf>
    <xf numFmtId="165" fontId="0" fillId="0" borderId="5" xfId="0" applyNumberFormat="1" applyFont="1" applyBorder="1" applyAlignment="1" applyProtection="1">
      <alignment horizontal="center" vertical="center" wrapText="1"/>
    </xf>
    <xf numFmtId="0" fontId="41" fillId="15" borderId="20" xfId="0" applyFont="1" applyFill="1" applyBorder="1" applyAlignment="1" applyProtection="1">
      <alignment vertical="center"/>
    </xf>
    <xf numFmtId="0" fontId="41" fillId="15" borderId="20" xfId="0" applyFont="1" applyFill="1" applyBorder="1" applyAlignment="1" applyProtection="1">
      <alignment horizontal="center" vertical="center" wrapText="1"/>
    </xf>
    <xf numFmtId="3" fontId="0" fillId="0" borderId="17" xfId="0" applyNumberFormat="1" applyFont="1" applyFill="1" applyBorder="1" applyAlignment="1" applyProtection="1">
      <alignment horizontal="center" vertical="center" wrapText="1"/>
      <protection locked="0"/>
    </xf>
    <xf numFmtId="164" fontId="0" fillId="0" borderId="17" xfId="71" applyNumberFormat="1" applyFont="1" applyFill="1" applyBorder="1" applyAlignment="1" applyProtection="1">
      <alignment horizontal="center" vertical="center" wrapText="1"/>
      <protection locked="0"/>
    </xf>
    <xf numFmtId="164" fontId="0" fillId="0" borderId="17" xfId="0" applyNumberFormat="1" applyFont="1" applyFill="1" applyBorder="1" applyAlignment="1" applyProtection="1">
      <alignment horizontal="center" vertical="center" wrapText="1"/>
      <protection locked="0"/>
    </xf>
    <xf numFmtId="3" fontId="0" fillId="17" borderId="20" xfId="0" applyNumberFormat="1" applyFont="1" applyFill="1" applyBorder="1" applyAlignment="1" applyProtection="1">
      <alignment horizontal="center" wrapText="1"/>
    </xf>
    <xf numFmtId="3" fontId="41" fillId="17" borderId="16" xfId="0" applyNumberFormat="1" applyFont="1" applyFill="1" applyBorder="1" applyAlignment="1" applyProtection="1">
      <alignment horizontal="center" wrapText="1"/>
    </xf>
    <xf numFmtId="3" fontId="0" fillId="21" borderId="23" xfId="0" applyNumberFormat="1" applyFont="1" applyFill="1" applyBorder="1" applyAlignment="1" applyProtection="1">
      <alignment horizontal="center" vertical="center" wrapText="1"/>
    </xf>
    <xf numFmtId="3" fontId="41" fillId="21" borderId="19" xfId="0" applyNumberFormat="1" applyFont="1" applyFill="1" applyBorder="1" applyAlignment="1" applyProtection="1">
      <alignment horizontal="center" wrapText="1"/>
    </xf>
    <xf numFmtId="3" fontId="0" fillId="0" borderId="18" xfId="0" applyNumberFormat="1" applyFont="1" applyBorder="1" applyAlignment="1" applyProtection="1">
      <alignment horizontal="center" wrapText="1"/>
    </xf>
    <xf numFmtId="3" fontId="41" fillId="15" borderId="17" xfId="0" applyNumberFormat="1" applyFont="1" applyFill="1" applyBorder="1" applyAlignment="1" applyProtection="1">
      <alignment horizontal="center" vertical="center" wrapText="1"/>
    </xf>
    <xf numFmtId="3" fontId="0" fillId="0" borderId="0" xfId="0" applyNumberFormat="1" applyFont="1" applyFill="1"/>
    <xf numFmtId="0" fontId="0" fillId="0" borderId="17" xfId="0" applyFont="1" applyFill="1" applyBorder="1" applyAlignment="1">
      <alignment wrapText="1"/>
    </xf>
    <xf numFmtId="3" fontId="52" fillId="0" borderId="17" xfId="67" applyNumberFormat="1" applyFont="1" applyFill="1" applyBorder="1" applyAlignment="1">
      <alignment horizontal="center"/>
    </xf>
    <xf numFmtId="0" fontId="52" fillId="0" borderId="17" xfId="0" applyFont="1" applyBorder="1" applyAlignment="1">
      <alignment horizontal="center"/>
    </xf>
    <xf numFmtId="165" fontId="0" fillId="0" borderId="17" xfId="0" applyNumberFormat="1" applyFont="1" applyBorder="1" applyAlignment="1">
      <alignment horizontal="center" vertical="center" wrapText="1"/>
    </xf>
    <xf numFmtId="165" fontId="41" fillId="13" borderId="17" xfId="0" applyNumberFormat="1" applyFont="1" applyFill="1" applyBorder="1" applyAlignment="1">
      <alignment horizontal="center" wrapText="1"/>
    </xf>
    <xf numFmtId="165" fontId="41" fillId="21" borderId="19" xfId="0" applyNumberFormat="1" applyFont="1" applyFill="1" applyBorder="1" applyAlignment="1" applyProtection="1">
      <alignment horizontal="center" vertical="center" wrapText="1"/>
    </xf>
    <xf numFmtId="165" fontId="0" fillId="0" borderId="17" xfId="0" applyNumberFormat="1" applyFont="1" applyBorder="1" applyAlignment="1" applyProtection="1">
      <alignment horizontal="center" vertical="center" wrapText="1"/>
      <protection locked="0"/>
    </xf>
    <xf numFmtId="165" fontId="41" fillId="13" borderId="17" xfId="0" applyNumberFormat="1" applyFont="1" applyFill="1" applyBorder="1" applyAlignment="1" applyProtection="1">
      <alignment horizontal="center" wrapText="1"/>
    </xf>
    <xf numFmtId="165" fontId="0" fillId="0" borderId="0" xfId="0" applyNumberFormat="1" applyFont="1" applyAlignment="1" applyProtection="1">
      <alignment wrapText="1"/>
    </xf>
    <xf numFmtId="165" fontId="41" fillId="16" borderId="17" xfId="0" applyNumberFormat="1" applyFont="1" applyFill="1" applyBorder="1" applyAlignment="1" applyProtection="1">
      <alignment horizontal="center" wrapText="1"/>
    </xf>
    <xf numFmtId="165" fontId="41" fillId="20" borderId="17" xfId="0" applyNumberFormat="1" applyFont="1" applyFill="1" applyBorder="1" applyAlignment="1" applyProtection="1">
      <alignment horizontal="center" wrapText="1"/>
    </xf>
    <xf numFmtId="0" fontId="0" fillId="19" borderId="17" xfId="0" applyFont="1" applyFill="1" applyBorder="1" applyAlignment="1" applyProtection="1">
      <alignment horizontal="center" vertical="center" wrapText="1"/>
    </xf>
    <xf numFmtId="165" fontId="0" fillId="0" borderId="17" xfId="0" applyNumberFormat="1" applyFont="1" applyFill="1" applyBorder="1" applyAlignment="1" applyProtection="1">
      <alignment horizontal="left" vertical="center" wrapText="1" indent="3"/>
    </xf>
    <xf numFmtId="0" fontId="0" fillId="0" borderId="0" xfId="0" applyFont="1" applyAlignment="1" applyProtection="1">
      <alignment horizontal="left" wrapText="1" indent="3"/>
    </xf>
    <xf numFmtId="0" fontId="55" fillId="0" borderId="0" xfId="0" applyFont="1" applyAlignment="1">
      <alignment horizontal="justify" vertical="center"/>
    </xf>
    <xf numFmtId="0" fontId="35" fillId="0" borderId="0" xfId="0" applyFont="1" applyBorder="1" applyAlignment="1" applyProtection="1">
      <alignment wrapText="1"/>
    </xf>
    <xf numFmtId="0" fontId="35" fillId="0" borderId="0" xfId="0" applyFont="1" applyBorder="1" applyProtection="1"/>
    <xf numFmtId="0" fontId="0" fillId="0" borderId="0" xfId="0" applyFont="1" applyBorder="1" applyProtection="1"/>
    <xf numFmtId="0" fontId="35" fillId="0" borderId="0" xfId="0" applyFont="1" applyBorder="1" applyAlignment="1" applyProtection="1">
      <alignment vertical="center" wrapText="1"/>
    </xf>
    <xf numFmtId="0" fontId="35" fillId="0" borderId="0" xfId="0" applyFont="1" applyBorder="1" applyAlignment="1" applyProtection="1">
      <alignment vertical="center"/>
    </xf>
    <xf numFmtId="0" fontId="0" fillId="0" borderId="0" xfId="0" applyFont="1" applyBorder="1" applyAlignment="1" applyProtection="1">
      <alignment vertical="center"/>
    </xf>
    <xf numFmtId="0" fontId="35" fillId="0" borderId="0" xfId="0" applyFont="1" applyBorder="1" applyAlignment="1">
      <alignment vertical="center"/>
    </xf>
    <xf numFmtId="0" fontId="35" fillId="0" borderId="0" xfId="0" applyFont="1" applyBorder="1" applyAlignment="1">
      <alignment vertical="center" wrapText="1"/>
    </xf>
    <xf numFmtId="164" fontId="0" fillId="19" borderId="20" xfId="0" applyNumberFormat="1" applyFont="1" applyFill="1" applyBorder="1" applyAlignment="1" applyProtection="1">
      <alignment horizontal="center" vertical="center" wrapText="1"/>
      <protection locked="0"/>
    </xf>
    <xf numFmtId="0" fontId="41" fillId="15" borderId="4" xfId="0" applyFont="1" applyFill="1" applyBorder="1" applyAlignment="1" applyProtection="1">
      <alignment horizontal="center" vertical="center"/>
    </xf>
    <xf numFmtId="0" fontId="35" fillId="0" borderId="17" xfId="0" applyFont="1" applyBorder="1" applyAlignment="1">
      <alignment vertical="center"/>
    </xf>
    <xf numFmtId="0" fontId="35" fillId="0" borderId="17" xfId="0" applyFont="1" applyBorder="1" applyAlignment="1">
      <alignment vertical="center" wrapText="1"/>
    </xf>
    <xf numFmtId="164" fontId="0" fillId="19" borderId="24" xfId="0" applyNumberFormat="1" applyFont="1" applyFill="1" applyBorder="1" applyAlignment="1" applyProtection="1">
      <alignment horizontal="center" vertical="center" wrapText="1"/>
      <protection locked="0"/>
    </xf>
    <xf numFmtId="0" fontId="0" fillId="0" borderId="17" xfId="0" applyFont="1" applyBorder="1" applyAlignment="1">
      <alignment horizontal="left" vertical="center" wrapText="1" indent="3"/>
    </xf>
    <xf numFmtId="0" fontId="0" fillId="0" borderId="17" xfId="0" applyFont="1" applyBorder="1" applyAlignment="1">
      <alignment horizontal="left" vertical="center" indent="3"/>
    </xf>
    <xf numFmtId="0" fontId="0" fillId="0" borderId="17" xfId="0" applyFont="1" applyBorder="1" applyProtection="1"/>
    <xf numFmtId="0" fontId="0" fillId="0" borderId="17" xfId="0" applyFont="1" applyBorder="1" applyAlignment="1">
      <alignment horizontal="left" wrapText="1" indent="3"/>
    </xf>
    <xf numFmtId="0" fontId="39" fillId="0" borderId="17" xfId="0" applyFont="1" applyBorder="1" applyAlignment="1">
      <alignment horizontal="left" vertical="center" wrapText="1"/>
    </xf>
    <xf numFmtId="3" fontId="39" fillId="0" borderId="17" xfId="0" applyNumberFormat="1" applyFont="1" applyFill="1" applyBorder="1" applyAlignment="1" applyProtection="1">
      <alignment horizontal="center" vertical="center"/>
    </xf>
    <xf numFmtId="164" fontId="0" fillId="23" borderId="20" xfId="0" applyNumberFormat="1" applyFont="1" applyFill="1" applyBorder="1" applyAlignment="1" applyProtection="1">
      <alignment horizontal="center" vertical="center" wrapText="1"/>
      <protection locked="0"/>
    </xf>
    <xf numFmtId="0" fontId="0" fillId="0" borderId="17" xfId="0" applyFont="1" applyBorder="1" applyAlignment="1" applyProtection="1">
      <alignment horizontal="center"/>
    </xf>
    <xf numFmtId="3" fontId="41" fillId="0" borderId="17" xfId="0" applyNumberFormat="1" applyFont="1" applyFill="1" applyBorder="1" applyAlignment="1" applyProtection="1">
      <alignment horizontal="center" vertical="center"/>
    </xf>
    <xf numFmtId="0" fontId="41" fillId="0" borderId="17" xfId="0" applyFont="1" applyBorder="1" applyAlignment="1" applyProtection="1">
      <alignment vertical="center" wrapText="1"/>
    </xf>
    <xf numFmtId="0" fontId="41" fillId="0" borderId="17" xfId="0" applyFont="1" applyBorder="1" applyAlignment="1" applyProtection="1">
      <alignment horizontal="center"/>
    </xf>
    <xf numFmtId="0" fontId="41" fillId="0" borderId="17" xfId="0" applyFont="1" applyBorder="1" applyAlignment="1" applyProtection="1">
      <alignment wrapText="1"/>
    </xf>
    <xf numFmtId="43" fontId="0" fillId="0" borderId="17" xfId="253" applyFont="1" applyBorder="1" applyAlignment="1" applyProtection="1">
      <alignment horizontal="center"/>
    </xf>
    <xf numFmtId="165" fontId="0" fillId="19" borderId="20" xfId="0" applyNumberFormat="1" applyFont="1" applyFill="1" applyBorder="1" applyAlignment="1" applyProtection="1">
      <alignment horizontal="center" vertical="center" wrapText="1"/>
    </xf>
    <xf numFmtId="0" fontId="35" fillId="0" borderId="17" xfId="0" applyFont="1" applyBorder="1" applyAlignment="1" applyProtection="1">
      <alignment vertical="center"/>
    </xf>
    <xf numFmtId="0" fontId="0" fillId="23" borderId="17" xfId="0" applyFont="1" applyFill="1" applyBorder="1" applyAlignment="1" applyProtection="1">
      <alignment horizontal="center" vertical="center" wrapText="1"/>
    </xf>
    <xf numFmtId="0" fontId="35" fillId="0" borderId="0" xfId="0" applyFont="1" applyBorder="1" applyAlignment="1">
      <alignment vertical="top" wrapText="1"/>
    </xf>
    <xf numFmtId="0" fontId="35" fillId="0" borderId="17" xfId="0" applyFont="1" applyBorder="1" applyProtection="1"/>
    <xf numFmtId="0" fontId="35" fillId="0" borderId="0" xfId="0" applyFont="1" applyFill="1" applyBorder="1" applyProtection="1"/>
    <xf numFmtId="182" fontId="0" fillId="23" borderId="17" xfId="0" applyNumberFormat="1" applyFont="1" applyFill="1" applyBorder="1" applyAlignment="1" applyProtection="1">
      <alignment horizontal="center" vertical="center" wrapText="1"/>
      <protection locked="0"/>
    </xf>
    <xf numFmtId="165" fontId="0" fillId="17" borderId="17" xfId="0" applyNumberFormat="1" applyFont="1" applyFill="1" applyBorder="1" applyAlignment="1" applyProtection="1">
      <alignment horizontal="center" vertical="center" wrapText="1"/>
    </xf>
    <xf numFmtId="165" fontId="41" fillId="17" borderId="16" xfId="0" applyNumberFormat="1" applyFont="1" applyFill="1" applyBorder="1" applyAlignment="1" applyProtection="1">
      <alignment horizontal="center" vertical="center" wrapText="1"/>
    </xf>
    <xf numFmtId="165" fontId="41" fillId="21" borderId="16" xfId="0" applyNumberFormat="1" applyFont="1" applyFill="1" applyBorder="1" applyAlignment="1" applyProtection="1">
      <alignment horizontal="center" vertical="center" wrapText="1"/>
    </xf>
    <xf numFmtId="165" fontId="41" fillId="19" borderId="16" xfId="0" applyNumberFormat="1" applyFont="1" applyFill="1" applyBorder="1" applyAlignment="1" applyProtection="1">
      <alignment horizontal="center" vertical="center" wrapText="1"/>
    </xf>
    <xf numFmtId="165" fontId="0" fillId="19" borderId="20" xfId="0" applyNumberFormat="1" applyFont="1" applyFill="1" applyBorder="1" applyAlignment="1" applyProtection="1">
      <alignment horizontal="center" vertical="center" wrapText="1"/>
      <protection locked="0"/>
    </xf>
    <xf numFmtId="165" fontId="0" fillId="23" borderId="20" xfId="0" applyNumberFormat="1" applyFont="1" applyFill="1" applyBorder="1" applyAlignment="1" applyProtection="1">
      <alignment horizontal="center" vertical="center" wrapText="1"/>
      <protection locked="0"/>
    </xf>
    <xf numFmtId="165" fontId="0" fillId="19" borderId="24" xfId="0" applyNumberFormat="1" applyFont="1" applyFill="1" applyBorder="1" applyAlignment="1" applyProtection="1">
      <alignment horizontal="center" vertical="center" wrapText="1"/>
      <protection locked="0"/>
    </xf>
    <xf numFmtId="165" fontId="0" fillId="19" borderId="17" xfId="0" applyNumberFormat="1" applyFont="1" applyFill="1" applyBorder="1" applyAlignment="1" applyProtection="1">
      <alignment horizontal="center" vertical="center" wrapText="1"/>
      <protection locked="0"/>
    </xf>
    <xf numFmtId="0" fontId="41" fillId="21" borderId="17" xfId="0" applyFont="1" applyFill="1" applyBorder="1" applyAlignment="1" applyProtection="1">
      <alignment vertical="center" wrapText="1"/>
    </xf>
    <xf numFmtId="0" fontId="0" fillId="21" borderId="17" xfId="0" applyFont="1" applyFill="1" applyBorder="1" applyAlignment="1" applyProtection="1">
      <alignment horizontal="left" vertical="center" wrapText="1" indent="3"/>
    </xf>
    <xf numFmtId="0" fontId="0" fillId="21" borderId="17" xfId="0" applyFont="1" applyFill="1" applyBorder="1" applyAlignment="1">
      <alignment horizontal="left" wrapText="1" indent="3"/>
    </xf>
    <xf numFmtId="0" fontId="0" fillId="21" borderId="17" xfId="0" applyFont="1" applyFill="1" applyBorder="1" applyAlignment="1">
      <alignment horizontal="left" vertical="center" wrapText="1" indent="3"/>
    </xf>
    <xf numFmtId="0" fontId="41" fillId="21" borderId="17" xfId="0" applyFont="1" applyFill="1" applyBorder="1" applyAlignment="1" applyProtection="1">
      <alignment wrapText="1"/>
    </xf>
    <xf numFmtId="0" fontId="0" fillId="21" borderId="17" xfId="0" applyFont="1" applyFill="1" applyBorder="1" applyAlignment="1">
      <alignment horizontal="left" vertical="center" indent="3"/>
    </xf>
    <xf numFmtId="3" fontId="0" fillId="11" borderId="17" xfId="67" applyNumberFormat="1" applyFont="1" applyFill="1" applyBorder="1" applyAlignment="1">
      <alignment horizontal="center" vertical="center" wrapText="1"/>
    </xf>
    <xf numFmtId="0" fontId="41" fillId="0" borderId="0" xfId="0" applyFont="1" applyFill="1" applyAlignment="1">
      <alignment horizontal="left" vertical="center" wrapText="1"/>
    </xf>
    <xf numFmtId="0" fontId="41" fillId="0" borderId="0" xfId="0" applyFont="1" applyAlignment="1">
      <alignment horizontal="left" vertical="center"/>
    </xf>
    <xf numFmtId="0" fontId="0" fillId="0" borderId="0" xfId="0" applyFont="1" applyAlignment="1">
      <alignment horizontal="left" vertical="center" wrapText="1"/>
    </xf>
    <xf numFmtId="165" fontId="41" fillId="0" borderId="20" xfId="0" applyNumberFormat="1" applyFont="1" applyBorder="1" applyAlignment="1" applyProtection="1">
      <alignment horizontal="left" vertical="center" wrapText="1"/>
    </xf>
    <xf numFmtId="165" fontId="41" fillId="0" borderId="6" xfId="0" applyNumberFormat="1" applyFont="1" applyBorder="1" applyAlignment="1" applyProtection="1">
      <alignment horizontal="left" vertical="center" wrapText="1"/>
    </xf>
    <xf numFmtId="0" fontId="0" fillId="0" borderId="22" xfId="0" applyFont="1" applyBorder="1" applyAlignment="1" applyProtection="1">
      <alignment horizontal="left" vertical="center"/>
    </xf>
    <xf numFmtId="0" fontId="41" fillId="15" borderId="20" xfId="0" applyFont="1" applyFill="1" applyBorder="1" applyAlignment="1">
      <alignment horizontal="left" vertical="center" wrapText="1"/>
    </xf>
    <xf numFmtId="0" fontId="41" fillId="15" borderId="24" xfId="0" applyFont="1" applyFill="1" applyBorder="1" applyAlignment="1">
      <alignment horizontal="left" vertical="center" wrapText="1"/>
    </xf>
  </cellXfs>
  <cellStyles count="255">
    <cellStyle name="args.style" xfId="1" xr:uid="{00000000-0005-0000-0000-000000000000}"/>
    <cellStyle name="Body" xfId="2" xr:uid="{00000000-0005-0000-0000-000001000000}"/>
    <cellStyle name="Calc Currency (0)" xfId="3" xr:uid="{00000000-0005-0000-0000-000002000000}"/>
    <cellStyle name="Calc Currency (2)" xfId="4" xr:uid="{00000000-0005-0000-0000-000003000000}"/>
    <cellStyle name="Calc Percent (0)" xfId="5" xr:uid="{00000000-0005-0000-0000-000004000000}"/>
    <cellStyle name="Calc Percent (1)" xfId="6" xr:uid="{00000000-0005-0000-0000-000005000000}"/>
    <cellStyle name="Calc Percent (2)" xfId="7" xr:uid="{00000000-0005-0000-0000-000006000000}"/>
    <cellStyle name="Calc Units (0)" xfId="8" xr:uid="{00000000-0005-0000-0000-000007000000}"/>
    <cellStyle name="Calc Units (1)" xfId="9" xr:uid="{00000000-0005-0000-0000-000008000000}"/>
    <cellStyle name="Calc Units (2)" xfId="10" xr:uid="{00000000-0005-0000-0000-000009000000}"/>
    <cellStyle name="Comma" xfId="253" builtinId="3"/>
    <cellStyle name="Comma [00]" xfId="11" xr:uid="{00000000-0005-0000-0000-00000B000000}"/>
    <cellStyle name="Comma 0" xfId="12" xr:uid="{00000000-0005-0000-0000-00000C000000}"/>
    <cellStyle name="Comma 2" xfId="13" xr:uid="{00000000-0005-0000-0000-00000D000000}"/>
    <cellStyle name="comma zerodec" xfId="14" xr:uid="{00000000-0005-0000-0000-00000E000000}"/>
    <cellStyle name="Comma0" xfId="15" xr:uid="{00000000-0005-0000-0000-00000F000000}"/>
    <cellStyle name="Copied" xfId="16" xr:uid="{00000000-0005-0000-0000-000010000000}"/>
    <cellStyle name="Currency" xfId="17" builtinId="4"/>
    <cellStyle name="Currency [00]" xfId="18" xr:uid="{00000000-0005-0000-0000-000012000000}"/>
    <cellStyle name="Currency 0" xfId="19" xr:uid="{00000000-0005-0000-0000-000013000000}"/>
    <cellStyle name="Currency 10" xfId="134" xr:uid="{00000000-0005-0000-0000-000014000000}"/>
    <cellStyle name="Currency 11" xfId="111" xr:uid="{00000000-0005-0000-0000-000015000000}"/>
    <cellStyle name="Currency 12" xfId="135" xr:uid="{00000000-0005-0000-0000-000016000000}"/>
    <cellStyle name="Currency 13" xfId="108" xr:uid="{00000000-0005-0000-0000-000017000000}"/>
    <cellStyle name="Currency 14" xfId="137" xr:uid="{00000000-0005-0000-0000-000018000000}"/>
    <cellStyle name="Currency 15" xfId="107" xr:uid="{00000000-0005-0000-0000-000019000000}"/>
    <cellStyle name="Currency 16" xfId="138" xr:uid="{00000000-0005-0000-0000-00001A000000}"/>
    <cellStyle name="Currency 17" xfId="106" xr:uid="{00000000-0005-0000-0000-00001B000000}"/>
    <cellStyle name="Currency 18" xfId="141" xr:uid="{00000000-0005-0000-0000-00001C000000}"/>
    <cellStyle name="Currency 19" xfId="105" xr:uid="{00000000-0005-0000-0000-00001D000000}"/>
    <cellStyle name="Currency 2" xfId="20" xr:uid="{00000000-0005-0000-0000-00001E000000}"/>
    <cellStyle name="Currency 20" xfId="160" xr:uid="{00000000-0005-0000-0000-00001F000000}"/>
    <cellStyle name="Currency 21" xfId="167" xr:uid="{00000000-0005-0000-0000-000020000000}"/>
    <cellStyle name="Currency 22" xfId="194" xr:uid="{00000000-0005-0000-0000-000021000000}"/>
    <cellStyle name="Currency 23" xfId="164" xr:uid="{00000000-0005-0000-0000-000022000000}"/>
    <cellStyle name="Currency 24" xfId="166" xr:uid="{00000000-0005-0000-0000-000023000000}"/>
    <cellStyle name="Currency 25" xfId="193" xr:uid="{00000000-0005-0000-0000-000024000000}"/>
    <cellStyle name="Currency 26" xfId="197" xr:uid="{00000000-0005-0000-0000-000025000000}"/>
    <cellStyle name="Currency 27" xfId="201" xr:uid="{00000000-0005-0000-0000-000026000000}"/>
    <cellStyle name="Currency 28" xfId="156" xr:uid="{00000000-0005-0000-0000-000027000000}"/>
    <cellStyle name="Currency 29" xfId="205" xr:uid="{00000000-0005-0000-0000-000028000000}"/>
    <cellStyle name="Currency 3" xfId="113" xr:uid="{00000000-0005-0000-0000-000029000000}"/>
    <cellStyle name="Currency 30" xfId="172" xr:uid="{00000000-0005-0000-0000-00002A000000}"/>
    <cellStyle name="Currency 31" xfId="195" xr:uid="{00000000-0005-0000-0000-00002B000000}"/>
    <cellStyle name="Currency 32" xfId="202" xr:uid="{00000000-0005-0000-0000-00002C000000}"/>
    <cellStyle name="Currency 33" xfId="199" xr:uid="{00000000-0005-0000-0000-00002D000000}"/>
    <cellStyle name="Currency 34" xfId="158" xr:uid="{00000000-0005-0000-0000-00002E000000}"/>
    <cellStyle name="Currency 35" xfId="207" xr:uid="{00000000-0005-0000-0000-00002F000000}"/>
    <cellStyle name="Currency 36" xfId="209" xr:uid="{00000000-0005-0000-0000-000030000000}"/>
    <cellStyle name="Currency 37" xfId="241" xr:uid="{00000000-0005-0000-0000-000031000000}"/>
    <cellStyle name="Currency 4" xfId="129" xr:uid="{00000000-0005-0000-0000-000032000000}"/>
    <cellStyle name="Currency 5" xfId="112" xr:uid="{00000000-0005-0000-0000-000033000000}"/>
    <cellStyle name="Currency 6" xfId="132" xr:uid="{00000000-0005-0000-0000-000034000000}"/>
    <cellStyle name="Currency 7" xfId="110" xr:uid="{00000000-0005-0000-0000-000035000000}"/>
    <cellStyle name="Currency 8" xfId="133" xr:uid="{00000000-0005-0000-0000-000036000000}"/>
    <cellStyle name="Currency 9" xfId="109" xr:uid="{00000000-0005-0000-0000-000037000000}"/>
    <cellStyle name="Currency0" xfId="21" xr:uid="{00000000-0005-0000-0000-000038000000}"/>
    <cellStyle name="Currency1" xfId="22" xr:uid="{00000000-0005-0000-0000-000039000000}"/>
    <cellStyle name="Data" xfId="23" xr:uid="{00000000-0005-0000-0000-00003A000000}"/>
    <cellStyle name="date" xfId="24" xr:uid="{00000000-0005-0000-0000-00003B000000}"/>
    <cellStyle name="Date Short" xfId="25" xr:uid="{00000000-0005-0000-0000-00003C000000}"/>
    <cellStyle name="Date_Actuarial Inputs" xfId="26" xr:uid="{00000000-0005-0000-0000-00003D000000}"/>
    <cellStyle name="Dollar (zero dec)" xfId="27" xr:uid="{00000000-0005-0000-0000-00003E000000}"/>
    <cellStyle name="Enter Currency (0)" xfId="28" xr:uid="{00000000-0005-0000-0000-00003F000000}"/>
    <cellStyle name="Enter Currency (2)" xfId="29" xr:uid="{00000000-0005-0000-0000-000040000000}"/>
    <cellStyle name="Enter Units (0)" xfId="30" xr:uid="{00000000-0005-0000-0000-000041000000}"/>
    <cellStyle name="Enter Units (1)" xfId="31" xr:uid="{00000000-0005-0000-0000-000042000000}"/>
    <cellStyle name="Enter Units (2)" xfId="32" xr:uid="{00000000-0005-0000-0000-000043000000}"/>
    <cellStyle name="Entered" xfId="33" xr:uid="{00000000-0005-0000-0000-000044000000}"/>
    <cellStyle name="Euro" xfId="34" xr:uid="{00000000-0005-0000-0000-000045000000}"/>
    <cellStyle name="F2" xfId="35" xr:uid="{00000000-0005-0000-0000-000046000000}"/>
    <cellStyle name="F3" xfId="36" xr:uid="{00000000-0005-0000-0000-000047000000}"/>
    <cellStyle name="F4" xfId="37" xr:uid="{00000000-0005-0000-0000-000048000000}"/>
    <cellStyle name="F5" xfId="38" xr:uid="{00000000-0005-0000-0000-000049000000}"/>
    <cellStyle name="F6" xfId="39" xr:uid="{00000000-0005-0000-0000-00004A000000}"/>
    <cellStyle name="F7" xfId="40" xr:uid="{00000000-0005-0000-0000-00004B000000}"/>
    <cellStyle name="F8" xfId="41" xr:uid="{00000000-0005-0000-0000-00004C000000}"/>
    <cellStyle name="Fixed" xfId="42" xr:uid="{00000000-0005-0000-0000-00004D000000}"/>
    <cellStyle name="Grey" xfId="43" xr:uid="{00000000-0005-0000-0000-00004E000000}"/>
    <cellStyle name="Header1" xfId="44" xr:uid="{00000000-0005-0000-0000-00004F000000}"/>
    <cellStyle name="Header1 2" xfId="242" xr:uid="{00000000-0005-0000-0000-000050000000}"/>
    <cellStyle name="Header2" xfId="45" xr:uid="{00000000-0005-0000-0000-000051000000}"/>
    <cellStyle name="Header2 2" xfId="162" xr:uid="{00000000-0005-0000-0000-000052000000}"/>
    <cellStyle name="Header2 2 2" xfId="223" xr:uid="{00000000-0005-0000-0000-000053000000}"/>
    <cellStyle name="Header2 2 2 2" xfId="250" xr:uid="{00000000-0005-0000-0000-000054000000}"/>
    <cellStyle name="Header2 2 3" xfId="246" xr:uid="{00000000-0005-0000-0000-000055000000}"/>
    <cellStyle name="Header2 3" xfId="213" xr:uid="{00000000-0005-0000-0000-000056000000}"/>
    <cellStyle name="Header2 3 2" xfId="248" xr:uid="{00000000-0005-0000-0000-000057000000}"/>
    <cellStyle name="Header2 4" xfId="243" xr:uid="{00000000-0005-0000-0000-000058000000}"/>
    <cellStyle name="HEADINGS" xfId="46" xr:uid="{00000000-0005-0000-0000-000059000000}"/>
    <cellStyle name="HEADINGSTOP" xfId="47" xr:uid="{00000000-0005-0000-0000-00005A000000}"/>
    <cellStyle name="Input %" xfId="48" xr:uid="{00000000-0005-0000-0000-00005B000000}"/>
    <cellStyle name="Input % right" xfId="49" xr:uid="{00000000-0005-0000-0000-00005C000000}"/>
    <cellStyle name="Input %_ADV FSA  COBRA Mktg 2008" xfId="50" xr:uid="{00000000-0005-0000-0000-00005D000000}"/>
    <cellStyle name="Input [yellow]" xfId="51" xr:uid="{00000000-0005-0000-0000-00005E000000}"/>
    <cellStyle name="Intermediate Calculations" xfId="52" xr:uid="{00000000-0005-0000-0000-00005F000000}"/>
    <cellStyle name="Link Currency (0)" xfId="53" xr:uid="{00000000-0005-0000-0000-000060000000}"/>
    <cellStyle name="Link Currency (2)" xfId="54" xr:uid="{00000000-0005-0000-0000-000061000000}"/>
    <cellStyle name="Link Units (0)" xfId="55" xr:uid="{00000000-0005-0000-0000-000062000000}"/>
    <cellStyle name="Link Units (1)" xfId="56" xr:uid="{00000000-0005-0000-0000-000063000000}"/>
    <cellStyle name="Link Units (2)" xfId="57" xr:uid="{00000000-0005-0000-0000-000064000000}"/>
    <cellStyle name="Milliers [0]_!!!GO" xfId="58" xr:uid="{00000000-0005-0000-0000-000065000000}"/>
    <cellStyle name="Milliers_!!!GO" xfId="59" xr:uid="{00000000-0005-0000-0000-000066000000}"/>
    <cellStyle name="Monétaire [0]_!!!GO" xfId="60" xr:uid="{00000000-0005-0000-0000-000067000000}"/>
    <cellStyle name="Monétaire_!!!GO" xfId="61" xr:uid="{00000000-0005-0000-0000-000068000000}"/>
    <cellStyle name="New Times Roman" xfId="62" xr:uid="{00000000-0005-0000-0000-000069000000}"/>
    <cellStyle name="no dec" xfId="63" xr:uid="{00000000-0005-0000-0000-00006A000000}"/>
    <cellStyle name="none" xfId="64" xr:uid="{00000000-0005-0000-0000-00006B000000}"/>
    <cellStyle name="Normal" xfId="0" builtinId="0"/>
    <cellStyle name="Normal - Style1" xfId="65" xr:uid="{00000000-0005-0000-0000-00006D000000}"/>
    <cellStyle name="Normal 10" xfId="66" xr:uid="{00000000-0005-0000-0000-00006E000000}"/>
    <cellStyle name="Normal 11" xfId="140" xr:uid="{00000000-0005-0000-0000-00006F000000}"/>
    <cellStyle name="Normal 11 2" xfId="192" xr:uid="{00000000-0005-0000-0000-000070000000}"/>
    <cellStyle name="Normal 11 3" xfId="177" xr:uid="{00000000-0005-0000-0000-000071000000}"/>
    <cellStyle name="Normal 12" xfId="142" xr:uid="{00000000-0005-0000-0000-000072000000}"/>
    <cellStyle name="Normal 12 2" xfId="178" xr:uid="{00000000-0005-0000-0000-000073000000}"/>
    <cellStyle name="Normal 13" xfId="143" xr:uid="{00000000-0005-0000-0000-000074000000}"/>
    <cellStyle name="Normal 13 2" xfId="179" xr:uid="{00000000-0005-0000-0000-000075000000}"/>
    <cellStyle name="Normal 14" xfId="144" xr:uid="{00000000-0005-0000-0000-000076000000}"/>
    <cellStyle name="Normal 14 2" xfId="180" xr:uid="{00000000-0005-0000-0000-000077000000}"/>
    <cellStyle name="Normal 15" xfId="146" xr:uid="{00000000-0005-0000-0000-000078000000}"/>
    <cellStyle name="Normal 15 2" xfId="182" xr:uid="{00000000-0005-0000-0000-000079000000}"/>
    <cellStyle name="Normal 16" xfId="147" xr:uid="{00000000-0005-0000-0000-00007A000000}"/>
    <cellStyle name="Normal 16 2" xfId="183" xr:uid="{00000000-0005-0000-0000-00007B000000}"/>
    <cellStyle name="Normal 17" xfId="145" xr:uid="{00000000-0005-0000-0000-00007C000000}"/>
    <cellStyle name="Normal 17 2" xfId="181" xr:uid="{00000000-0005-0000-0000-00007D000000}"/>
    <cellStyle name="Normal 18" xfId="148" xr:uid="{00000000-0005-0000-0000-00007E000000}"/>
    <cellStyle name="Normal 18 2" xfId="184" xr:uid="{00000000-0005-0000-0000-00007F000000}"/>
    <cellStyle name="Normal 19" xfId="149" xr:uid="{00000000-0005-0000-0000-000080000000}"/>
    <cellStyle name="Normal 19 2" xfId="185" xr:uid="{00000000-0005-0000-0000-000081000000}"/>
    <cellStyle name="Normal 2" xfId="104" xr:uid="{00000000-0005-0000-0000-000082000000}"/>
    <cellStyle name="Normal 2 2" xfId="170" xr:uid="{00000000-0005-0000-0000-000083000000}"/>
    <cellStyle name="Normal 20" xfId="150" xr:uid="{00000000-0005-0000-0000-000084000000}"/>
    <cellStyle name="Normal 20 2" xfId="186" xr:uid="{00000000-0005-0000-0000-000085000000}"/>
    <cellStyle name="Normal 21" xfId="151" xr:uid="{00000000-0005-0000-0000-000086000000}"/>
    <cellStyle name="Normal 21 2" xfId="187" xr:uid="{00000000-0005-0000-0000-000087000000}"/>
    <cellStyle name="Normal 22" xfId="152" xr:uid="{00000000-0005-0000-0000-000088000000}"/>
    <cellStyle name="Normal 22 2" xfId="188" xr:uid="{00000000-0005-0000-0000-000089000000}"/>
    <cellStyle name="Normal 23" xfId="153" xr:uid="{00000000-0005-0000-0000-00008A000000}"/>
    <cellStyle name="Normal 23 2" xfId="189" xr:uid="{00000000-0005-0000-0000-00008B000000}"/>
    <cellStyle name="Normal 24" xfId="154" xr:uid="{00000000-0005-0000-0000-00008C000000}"/>
    <cellStyle name="Normal 24 2" xfId="190" xr:uid="{00000000-0005-0000-0000-00008D000000}"/>
    <cellStyle name="Normal 25" xfId="155" xr:uid="{00000000-0005-0000-0000-00008E000000}"/>
    <cellStyle name="Normal 25 2" xfId="191" xr:uid="{00000000-0005-0000-0000-00008F000000}"/>
    <cellStyle name="Normal 26" xfId="230" xr:uid="{00000000-0005-0000-0000-000090000000}"/>
    <cellStyle name="Normal 27" xfId="235" xr:uid="{00000000-0005-0000-0000-000091000000}"/>
    <cellStyle name="Normal 28" xfId="231" xr:uid="{00000000-0005-0000-0000-000092000000}"/>
    <cellStyle name="Normal 29" xfId="233" xr:uid="{00000000-0005-0000-0000-000093000000}"/>
    <cellStyle name="Normal 3" xfId="139" xr:uid="{00000000-0005-0000-0000-000094000000}"/>
    <cellStyle name="Normal 3 2" xfId="176" xr:uid="{00000000-0005-0000-0000-000095000000}"/>
    <cellStyle name="Normal 30" xfId="232" xr:uid="{00000000-0005-0000-0000-000096000000}"/>
    <cellStyle name="Normal 31" xfId="236" xr:uid="{00000000-0005-0000-0000-000097000000}"/>
    <cellStyle name="Normal 32" xfId="237" xr:uid="{00000000-0005-0000-0000-000098000000}"/>
    <cellStyle name="Normal 33" xfId="229" xr:uid="{00000000-0005-0000-0000-000099000000}"/>
    <cellStyle name="Normal 34" xfId="252" xr:uid="{00000000-0005-0000-0000-00009A000000}"/>
    <cellStyle name="Normal 37" xfId="254" xr:uid="{00000000-0005-0000-0000-00009B000000}"/>
    <cellStyle name="Normal 4" xfId="67" xr:uid="{00000000-0005-0000-0000-00009C000000}"/>
    <cellStyle name="Normal 5" xfId="68" xr:uid="{00000000-0005-0000-0000-00009D000000}"/>
    <cellStyle name="Normal 6" xfId="69" xr:uid="{00000000-0005-0000-0000-00009E000000}"/>
    <cellStyle name="Normal 7" xfId="70" xr:uid="{00000000-0005-0000-0000-00009F000000}"/>
    <cellStyle name="Normal 8" xfId="71" xr:uid="{00000000-0005-0000-0000-0000A0000000}"/>
    <cellStyle name="Normal 9" xfId="72" xr:uid="{00000000-0005-0000-0000-0000A1000000}"/>
    <cellStyle name="NORMAL." xfId="73" xr:uid="{00000000-0005-0000-0000-0000A2000000}"/>
    <cellStyle name="per.style" xfId="74" xr:uid="{00000000-0005-0000-0000-0000A3000000}"/>
    <cellStyle name="Percent" xfId="75" builtinId="5"/>
    <cellStyle name="Percent [0]" xfId="76" xr:uid="{00000000-0005-0000-0000-0000A5000000}"/>
    <cellStyle name="Percent [00]" xfId="77" xr:uid="{00000000-0005-0000-0000-0000A6000000}"/>
    <cellStyle name="Percent [2]" xfId="78" xr:uid="{00000000-0005-0000-0000-0000A7000000}"/>
    <cellStyle name="Percent 0" xfId="79" xr:uid="{00000000-0005-0000-0000-0000A8000000}"/>
    <cellStyle name="Percent 10" xfId="116" xr:uid="{00000000-0005-0000-0000-0000A9000000}"/>
    <cellStyle name="Percent 11" xfId="127" xr:uid="{00000000-0005-0000-0000-0000AA000000}"/>
    <cellStyle name="Percent 12" xfId="121" xr:uid="{00000000-0005-0000-0000-0000AB000000}"/>
    <cellStyle name="Percent 13" xfId="126" xr:uid="{00000000-0005-0000-0000-0000AC000000}"/>
    <cellStyle name="Percent 14" xfId="120" xr:uid="{00000000-0005-0000-0000-0000AD000000}"/>
    <cellStyle name="Percent 15" xfId="128" xr:uid="{00000000-0005-0000-0000-0000AE000000}"/>
    <cellStyle name="Percent 16" xfId="115" xr:uid="{00000000-0005-0000-0000-0000AF000000}"/>
    <cellStyle name="Percent 17" xfId="130" xr:uid="{00000000-0005-0000-0000-0000B0000000}"/>
    <cellStyle name="Percent 18" xfId="114" xr:uid="{00000000-0005-0000-0000-0000B1000000}"/>
    <cellStyle name="Percent 19" xfId="131" xr:uid="{00000000-0005-0000-0000-0000B2000000}"/>
    <cellStyle name="Percent 2" xfId="80" xr:uid="{00000000-0005-0000-0000-0000B3000000}"/>
    <cellStyle name="Percent 20" xfId="168" xr:uid="{00000000-0005-0000-0000-0000B4000000}"/>
    <cellStyle name="Percent 21" xfId="171" xr:uid="{00000000-0005-0000-0000-0000B5000000}"/>
    <cellStyle name="Percent 22" xfId="163" xr:uid="{00000000-0005-0000-0000-0000B6000000}"/>
    <cellStyle name="Percent 23" xfId="196" xr:uid="{00000000-0005-0000-0000-0000B7000000}"/>
    <cellStyle name="Percent 24" xfId="198" xr:uid="{00000000-0005-0000-0000-0000B8000000}"/>
    <cellStyle name="Percent 25" xfId="200" xr:uid="{00000000-0005-0000-0000-0000B9000000}"/>
    <cellStyle name="Percent 26" xfId="157" xr:uid="{00000000-0005-0000-0000-0000BA000000}"/>
    <cellStyle name="Percent 27" xfId="208" xr:uid="{00000000-0005-0000-0000-0000BB000000}"/>
    <cellStyle name="Percent 28" xfId="161" xr:uid="{00000000-0005-0000-0000-0000BC000000}"/>
    <cellStyle name="Percent 29" xfId="173" xr:uid="{00000000-0005-0000-0000-0000BD000000}"/>
    <cellStyle name="Percent 3" xfId="122" xr:uid="{00000000-0005-0000-0000-0000BE000000}"/>
    <cellStyle name="Percent 30" xfId="203" xr:uid="{00000000-0005-0000-0000-0000BF000000}"/>
    <cellStyle name="Percent 31" xfId="174" xr:uid="{00000000-0005-0000-0000-0000C0000000}"/>
    <cellStyle name="Percent 32" xfId="204" xr:uid="{00000000-0005-0000-0000-0000C1000000}"/>
    <cellStyle name="Percent 33" xfId="159" xr:uid="{00000000-0005-0000-0000-0000C2000000}"/>
    <cellStyle name="Percent 34" xfId="206" xr:uid="{00000000-0005-0000-0000-0000C3000000}"/>
    <cellStyle name="Percent 35" xfId="169" xr:uid="{00000000-0005-0000-0000-0000C4000000}"/>
    <cellStyle name="Percent 36" xfId="165" xr:uid="{00000000-0005-0000-0000-0000C5000000}"/>
    <cellStyle name="Percent 37" xfId="216" xr:uid="{00000000-0005-0000-0000-0000C6000000}"/>
    <cellStyle name="Percent 38" xfId="227" xr:uid="{00000000-0005-0000-0000-0000C7000000}"/>
    <cellStyle name="Percent 39" xfId="212" xr:uid="{00000000-0005-0000-0000-0000C8000000}"/>
    <cellStyle name="Percent 4" xfId="117" xr:uid="{00000000-0005-0000-0000-0000C9000000}"/>
    <cellStyle name="Percent 40" xfId="218" xr:uid="{00000000-0005-0000-0000-0000CA000000}"/>
    <cellStyle name="Percent 41" xfId="226" xr:uid="{00000000-0005-0000-0000-0000CB000000}"/>
    <cellStyle name="Percent 42" xfId="228" xr:uid="{00000000-0005-0000-0000-0000CC000000}"/>
    <cellStyle name="Percent 43" xfId="221" xr:uid="{00000000-0005-0000-0000-0000CD000000}"/>
    <cellStyle name="Percent 44" xfId="210" xr:uid="{00000000-0005-0000-0000-0000CE000000}"/>
    <cellStyle name="Percent 45" xfId="238" xr:uid="{00000000-0005-0000-0000-0000CF000000}"/>
    <cellStyle name="Percent 46" xfId="219" xr:uid="{00000000-0005-0000-0000-0000D0000000}"/>
    <cellStyle name="Percent 47" xfId="215" xr:uid="{00000000-0005-0000-0000-0000D1000000}"/>
    <cellStyle name="Percent 48" xfId="217" xr:uid="{00000000-0005-0000-0000-0000D2000000}"/>
    <cellStyle name="Percent 49" xfId="224" xr:uid="{00000000-0005-0000-0000-0000D3000000}"/>
    <cellStyle name="Percent 5" xfId="123" xr:uid="{00000000-0005-0000-0000-0000D4000000}"/>
    <cellStyle name="Percent 50" xfId="239" xr:uid="{00000000-0005-0000-0000-0000D5000000}"/>
    <cellStyle name="Percent 51" xfId="240" xr:uid="{00000000-0005-0000-0000-0000D6000000}"/>
    <cellStyle name="Percent 52" xfId="222" xr:uid="{00000000-0005-0000-0000-0000D7000000}"/>
    <cellStyle name="Percent 53" xfId="214" xr:uid="{00000000-0005-0000-0000-0000D8000000}"/>
    <cellStyle name="Percent 54" xfId="211" xr:uid="{00000000-0005-0000-0000-0000D9000000}"/>
    <cellStyle name="Percent 55" xfId="244" xr:uid="{00000000-0005-0000-0000-0000DA000000}"/>
    <cellStyle name="Percent 6" xfId="119" xr:uid="{00000000-0005-0000-0000-0000DB000000}"/>
    <cellStyle name="Percent 7" xfId="124" xr:uid="{00000000-0005-0000-0000-0000DC000000}"/>
    <cellStyle name="Percent 8" xfId="118" xr:uid="{00000000-0005-0000-0000-0000DD000000}"/>
    <cellStyle name="Percent 9" xfId="125" xr:uid="{00000000-0005-0000-0000-0000DE000000}"/>
    <cellStyle name="PrePop Currency (0)" xfId="81" xr:uid="{00000000-0005-0000-0000-0000DF000000}"/>
    <cellStyle name="PrePop Currency (2)" xfId="82" xr:uid="{00000000-0005-0000-0000-0000E0000000}"/>
    <cellStyle name="PrePop Units (0)" xfId="83" xr:uid="{00000000-0005-0000-0000-0000E1000000}"/>
    <cellStyle name="PrePop Units (1)" xfId="84" xr:uid="{00000000-0005-0000-0000-0000E2000000}"/>
    <cellStyle name="PrePop Units (2)" xfId="85" xr:uid="{00000000-0005-0000-0000-0000E3000000}"/>
    <cellStyle name="PSChar" xfId="86" xr:uid="{00000000-0005-0000-0000-0000E4000000}"/>
    <cellStyle name="PSDate" xfId="87" xr:uid="{00000000-0005-0000-0000-0000E5000000}"/>
    <cellStyle name="PSDec" xfId="88" xr:uid="{00000000-0005-0000-0000-0000E6000000}"/>
    <cellStyle name="PSHeading" xfId="89" xr:uid="{00000000-0005-0000-0000-0000E7000000}"/>
    <cellStyle name="PSInt" xfId="90" xr:uid="{00000000-0005-0000-0000-0000E8000000}"/>
    <cellStyle name="PSSpacer" xfId="91" xr:uid="{00000000-0005-0000-0000-0000E9000000}"/>
    <cellStyle name="regstoresfromspecstores" xfId="92" xr:uid="{00000000-0005-0000-0000-0000EA000000}"/>
    <cellStyle name="RevList" xfId="93" xr:uid="{00000000-0005-0000-0000-0000EB000000}"/>
    <cellStyle name="SHADEDSTORES" xfId="94" xr:uid="{00000000-0005-0000-0000-0000EC000000}"/>
    <cellStyle name="SHADEDSTORES 2" xfId="175" xr:uid="{00000000-0005-0000-0000-0000ED000000}"/>
    <cellStyle name="SHADEDSTORES 2 2" xfId="225" xr:uid="{00000000-0005-0000-0000-0000EE000000}"/>
    <cellStyle name="SHADEDSTORES 2 2 2" xfId="251" xr:uid="{00000000-0005-0000-0000-0000EF000000}"/>
    <cellStyle name="SHADEDSTORES 2 3" xfId="247" xr:uid="{00000000-0005-0000-0000-0000F0000000}"/>
    <cellStyle name="SHADEDSTORES 3" xfId="220" xr:uid="{00000000-0005-0000-0000-0000F1000000}"/>
    <cellStyle name="SHADEDSTORES 3 2" xfId="249" xr:uid="{00000000-0005-0000-0000-0000F2000000}"/>
    <cellStyle name="SHADEDSTORES 4" xfId="245" xr:uid="{00000000-0005-0000-0000-0000F3000000}"/>
    <cellStyle name="Soft Formula 0.00" xfId="95" xr:uid="{00000000-0005-0000-0000-0000F4000000}"/>
    <cellStyle name="specstores" xfId="96" xr:uid="{00000000-0005-0000-0000-0000F5000000}"/>
    <cellStyle name="STANDARD" xfId="97" xr:uid="{00000000-0005-0000-0000-0000F6000000}"/>
    <cellStyle name="Style 1" xfId="98" xr:uid="{00000000-0005-0000-0000-0000F7000000}"/>
    <cellStyle name="Style 1 2" xfId="136" xr:uid="{00000000-0005-0000-0000-0000F8000000}"/>
    <cellStyle name="Style 1 3" xfId="234" xr:uid="{00000000-0005-0000-0000-0000F9000000}"/>
    <cellStyle name="Subtotal" xfId="99" xr:uid="{00000000-0005-0000-0000-0000FA000000}"/>
    <cellStyle name="Table Header" xfId="100" xr:uid="{00000000-0005-0000-0000-0000FB000000}"/>
    <cellStyle name="Text Indent A" xfId="101" xr:uid="{00000000-0005-0000-0000-0000FC000000}"/>
    <cellStyle name="Text Indent B" xfId="102" xr:uid="{00000000-0005-0000-0000-0000FD000000}"/>
    <cellStyle name="Text Indent C" xfId="103" xr:uid="{00000000-0005-0000-0000-0000FE000000}"/>
  </cellStyles>
  <dxfs count="0"/>
  <tableStyles count="0" defaultTableStyle="TableStyleMedium9" defaultPivotStyle="PivotStyleMedium4"/>
  <colors>
    <mruColors>
      <color rgb="FFF3FA94"/>
      <color rgb="FFF9FB93"/>
      <color rgb="FFF6F896"/>
      <color rgb="FFF2FA8E"/>
      <color rgb="FFF7FCB2"/>
      <color rgb="FFFAFDD7"/>
      <color rgb="FFF7F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benefitexpress-my.sharepoint.com/FILE1/shared/Documents%20and%20Settings/charlesl/My%20Documents/PM/SETTLE/ELAINE/80518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Total"/>
      <sheetName val="SET RESV"/>
      <sheetName val="Financial statement"/>
      <sheetName val="5500"/>
      <sheetName val="ERISA-Part1"/>
      <sheetName val="ERISA-Part 3 "/>
      <sheetName val="Definitions"/>
      <sheetName val="Module1"/>
      <sheetName val="1st Yr Runout Analysis"/>
      <sheetName val="Fin.l statem'tr aso"/>
      <sheetName val="Fin.l statem'tr aso wo int. fee"/>
      <sheetName val="5500 aso conversion"/>
      <sheetName val="Fin.l statem'tr aso (2)"/>
    </sheetNames>
    <sheetDataSet>
      <sheetData sheetId="0" refreshError="1"/>
      <sheetData sheetId="1" refreshError="1"/>
      <sheetData sheetId="2"/>
      <sheetData sheetId="3"/>
      <sheetData sheetId="4"/>
      <sheetData sheetId="5"/>
      <sheetData sheetId="6" refreshError="1"/>
      <sheetData sheetId="7" refreshError="1"/>
      <sheetData sheetId="8"/>
      <sheetData sheetId="9"/>
      <sheetData sheetId="10"/>
      <sheetData sheetId="11"/>
      <sheetData sheetId="12" refreshError="1"/>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
  <sheetViews>
    <sheetView tabSelected="1" workbookViewId="0">
      <selection sqref="A1:O1"/>
    </sheetView>
  </sheetViews>
  <sheetFormatPr defaultColWidth="8.7109375" defaultRowHeight="12.75"/>
  <cols>
    <col min="1" max="16384" width="8.7109375" style="2"/>
  </cols>
  <sheetData>
    <row r="1" spans="1:21" s="70" customFormat="1" ht="24.95" customHeight="1">
      <c r="A1" s="232" t="s">
        <v>0</v>
      </c>
      <c r="B1" s="232"/>
      <c r="C1" s="232"/>
      <c r="D1" s="232"/>
      <c r="E1" s="232"/>
      <c r="F1" s="232"/>
      <c r="G1" s="232"/>
      <c r="H1" s="232"/>
      <c r="I1" s="232"/>
      <c r="J1" s="232"/>
      <c r="K1" s="232"/>
      <c r="L1" s="232"/>
      <c r="M1" s="232"/>
      <c r="N1" s="232"/>
      <c r="O1" s="232"/>
    </row>
    <row r="2" spans="1:21" ht="24.95" customHeight="1">
      <c r="A2" s="232" t="s">
        <v>1</v>
      </c>
      <c r="B2" s="232"/>
      <c r="C2" s="232"/>
      <c r="D2" s="232"/>
      <c r="E2" s="232"/>
      <c r="F2" s="232"/>
      <c r="G2" s="232"/>
      <c r="H2" s="232"/>
      <c r="I2" s="232"/>
      <c r="J2" s="232"/>
      <c r="K2" s="232"/>
      <c r="L2" s="232"/>
      <c r="M2" s="232"/>
      <c r="N2" s="232"/>
      <c r="O2" s="232"/>
      <c r="P2" s="70"/>
      <c r="Q2" s="70"/>
      <c r="R2" s="70"/>
      <c r="S2" s="70"/>
      <c r="T2" s="70"/>
      <c r="U2" s="70"/>
    </row>
    <row r="3" spans="1:21" ht="24.95" customHeight="1">
      <c r="A3" s="29" t="s">
        <v>2</v>
      </c>
      <c r="B3" s="233" t="s">
        <v>3</v>
      </c>
      <c r="C3" s="233"/>
      <c r="D3" s="233"/>
      <c r="E3" s="233"/>
      <c r="F3" s="233"/>
      <c r="G3" s="233"/>
      <c r="H3" s="233"/>
      <c r="I3" s="233"/>
      <c r="J3" s="233"/>
      <c r="K3" s="233"/>
      <c r="L3" s="233"/>
      <c r="M3" s="233"/>
      <c r="N3" s="233"/>
      <c r="O3" s="233"/>
      <c r="P3" s="38"/>
      <c r="Q3" s="38"/>
      <c r="R3" s="38"/>
      <c r="S3" s="38"/>
      <c r="T3" s="38"/>
      <c r="U3" s="70"/>
    </row>
    <row r="4" spans="1:21" ht="24.95" customHeight="1">
      <c r="A4" s="1" t="s">
        <v>4</v>
      </c>
      <c r="B4" s="233" t="s">
        <v>5</v>
      </c>
      <c r="C4" s="233"/>
      <c r="D4" s="233"/>
      <c r="E4" s="233"/>
      <c r="F4" s="233"/>
      <c r="G4" s="233"/>
      <c r="H4" s="233"/>
      <c r="I4" s="233"/>
      <c r="J4" s="233"/>
      <c r="K4" s="233"/>
      <c r="L4" s="233"/>
      <c r="M4" s="233"/>
      <c r="N4" s="233"/>
      <c r="O4" s="233"/>
      <c r="P4" s="38"/>
      <c r="Q4" s="38"/>
      <c r="R4" s="38"/>
      <c r="S4" s="38"/>
      <c r="T4" s="38"/>
      <c r="U4" s="70"/>
    </row>
    <row r="5" spans="1:21" ht="24.95" customHeight="1">
      <c r="A5" s="1" t="s">
        <v>6</v>
      </c>
      <c r="B5" s="233" t="s">
        <v>7</v>
      </c>
      <c r="C5" s="233"/>
      <c r="D5" s="233"/>
      <c r="E5" s="233"/>
      <c r="F5" s="233"/>
      <c r="G5" s="233"/>
      <c r="H5" s="233"/>
      <c r="I5" s="233"/>
      <c r="J5" s="233"/>
      <c r="K5" s="233"/>
      <c r="L5" s="233"/>
      <c r="M5" s="233"/>
      <c r="N5" s="233"/>
      <c r="O5" s="233"/>
      <c r="P5" s="38"/>
      <c r="Q5" s="38"/>
      <c r="R5" s="38"/>
      <c r="S5" s="38"/>
      <c r="T5" s="38"/>
      <c r="U5" s="70"/>
    </row>
    <row r="6" spans="1:21" ht="24.95" customHeight="1">
      <c r="A6" s="1" t="s">
        <v>8</v>
      </c>
      <c r="B6" s="233" t="s">
        <v>9</v>
      </c>
      <c r="C6" s="233"/>
      <c r="D6" s="233"/>
      <c r="E6" s="233"/>
      <c r="F6" s="233"/>
      <c r="G6" s="233"/>
      <c r="H6" s="233"/>
      <c r="I6" s="233"/>
      <c r="J6" s="233"/>
      <c r="K6" s="233"/>
      <c r="L6" s="233"/>
      <c r="M6" s="233"/>
      <c r="N6" s="233"/>
      <c r="O6" s="233"/>
      <c r="P6" s="38"/>
      <c r="Q6" s="38"/>
      <c r="R6" s="38"/>
      <c r="S6" s="38"/>
      <c r="T6" s="38"/>
      <c r="U6" s="70"/>
    </row>
    <row r="7" spans="1:21" ht="24.95" customHeight="1">
      <c r="A7" s="1" t="s">
        <v>10</v>
      </c>
      <c r="B7" s="233" t="s">
        <v>11</v>
      </c>
      <c r="C7" s="233"/>
      <c r="D7" s="233"/>
      <c r="E7" s="233"/>
      <c r="F7" s="233"/>
      <c r="G7" s="233"/>
      <c r="H7" s="233"/>
      <c r="I7" s="233"/>
      <c r="J7" s="233"/>
      <c r="K7" s="233"/>
      <c r="L7" s="233"/>
      <c r="M7" s="233"/>
      <c r="N7" s="233"/>
      <c r="O7" s="233"/>
      <c r="P7" s="38"/>
      <c r="Q7" s="38"/>
      <c r="R7" s="38"/>
      <c r="S7" s="38"/>
      <c r="T7" s="38"/>
      <c r="U7" s="70"/>
    </row>
    <row r="8" spans="1:21" ht="24.95" customHeight="1">
      <c r="A8" s="1" t="s">
        <v>12</v>
      </c>
      <c r="B8" s="233" t="s">
        <v>13</v>
      </c>
      <c r="C8" s="233"/>
      <c r="D8" s="233"/>
      <c r="E8" s="233"/>
      <c r="F8" s="233"/>
      <c r="G8" s="233"/>
      <c r="H8" s="233"/>
      <c r="I8" s="233"/>
      <c r="J8" s="233"/>
      <c r="K8" s="233"/>
      <c r="L8" s="233"/>
      <c r="M8" s="233"/>
      <c r="N8" s="233"/>
      <c r="O8" s="233"/>
      <c r="P8" s="38"/>
      <c r="Q8" s="38"/>
      <c r="R8" s="38"/>
      <c r="S8" s="38"/>
      <c r="T8" s="38"/>
      <c r="U8" s="70"/>
    </row>
    <row r="9" spans="1:21" ht="24.95" customHeight="1">
      <c r="A9" s="1" t="s">
        <v>14</v>
      </c>
      <c r="B9" s="233" t="s">
        <v>15</v>
      </c>
      <c r="C9" s="233"/>
      <c r="D9" s="233"/>
      <c r="E9" s="233"/>
      <c r="F9" s="233"/>
      <c r="G9" s="233"/>
      <c r="H9" s="233"/>
      <c r="I9" s="233"/>
      <c r="J9" s="233"/>
      <c r="K9" s="233"/>
      <c r="L9" s="233"/>
      <c r="M9" s="233"/>
      <c r="N9" s="233"/>
      <c r="O9" s="233"/>
      <c r="P9" s="38"/>
      <c r="Q9" s="38"/>
      <c r="R9" s="38"/>
      <c r="S9" s="38"/>
      <c r="T9" s="38"/>
      <c r="U9" s="70"/>
    </row>
    <row r="10" spans="1:21" ht="24.95" customHeight="1">
      <c r="A10" s="1" t="s">
        <v>16</v>
      </c>
      <c r="B10" s="233" t="s">
        <v>17</v>
      </c>
      <c r="C10" s="233"/>
      <c r="D10" s="233"/>
      <c r="E10" s="233"/>
      <c r="F10" s="233"/>
      <c r="G10" s="233"/>
      <c r="H10" s="233"/>
      <c r="I10" s="233"/>
      <c r="J10" s="233"/>
      <c r="K10" s="233"/>
      <c r="L10" s="233"/>
      <c r="M10" s="233"/>
      <c r="N10" s="233"/>
      <c r="O10" s="233"/>
      <c r="P10" s="38"/>
      <c r="Q10" s="38"/>
      <c r="R10" s="38"/>
      <c r="S10" s="38"/>
      <c r="T10" s="38"/>
      <c r="U10" s="70"/>
    </row>
    <row r="11" spans="1:21" ht="24.95" customHeight="1">
      <c r="A11" s="1" t="s">
        <v>18</v>
      </c>
      <c r="B11" s="233" t="s">
        <v>19</v>
      </c>
      <c r="C11" s="233"/>
      <c r="D11" s="233"/>
      <c r="E11" s="233"/>
      <c r="F11" s="233"/>
      <c r="G11" s="233"/>
      <c r="H11" s="233"/>
      <c r="I11" s="233"/>
      <c r="J11" s="233"/>
      <c r="K11" s="233"/>
      <c r="L11" s="233"/>
      <c r="M11" s="233"/>
      <c r="N11" s="233"/>
      <c r="O11" s="233"/>
      <c r="P11" s="38"/>
      <c r="Q11" s="38"/>
      <c r="R11" s="38"/>
      <c r="S11" s="38"/>
      <c r="T11" s="38"/>
      <c r="U11" s="84"/>
    </row>
    <row r="12" spans="1:21" s="4" customFormat="1" ht="24.95" customHeight="1">
      <c r="A12" s="231" t="s">
        <v>20</v>
      </c>
      <c r="B12" s="231"/>
      <c r="C12" s="231"/>
      <c r="D12" s="231"/>
      <c r="E12" s="231"/>
      <c r="F12" s="231"/>
      <c r="G12" s="231"/>
      <c r="H12" s="231"/>
      <c r="I12" s="231"/>
      <c r="J12" s="231"/>
      <c r="K12" s="231"/>
      <c r="L12" s="231"/>
      <c r="M12" s="231"/>
      <c r="N12" s="231"/>
      <c r="O12" s="231"/>
      <c r="P12" s="85"/>
      <c r="Q12" s="85"/>
      <c r="R12" s="85"/>
      <c r="S12" s="85"/>
      <c r="T12" s="85"/>
    </row>
    <row r="13" spans="1:21" ht="24.95" customHeight="1">
      <c r="A13" s="70"/>
      <c r="B13" s="70"/>
      <c r="C13" s="70"/>
      <c r="D13" s="70"/>
      <c r="E13" s="70"/>
      <c r="F13" s="70"/>
      <c r="G13" s="70"/>
      <c r="H13" s="70"/>
      <c r="I13" s="70"/>
      <c r="J13" s="70"/>
      <c r="K13" s="70"/>
      <c r="L13" s="70"/>
      <c r="M13" s="70"/>
      <c r="N13" s="70"/>
      <c r="O13" s="70"/>
      <c r="P13" s="70"/>
      <c r="Q13" s="70"/>
      <c r="R13" s="70"/>
      <c r="S13" s="70"/>
      <c r="T13" s="70"/>
      <c r="U13" s="70"/>
    </row>
  </sheetData>
  <sheetProtection selectLockedCells="1" selectUnlockedCells="1"/>
  <customSheetViews>
    <customSheetView guid="{A6A12CC5-7389-4CE3-9025-BC246E81B05E}">
      <selection activeCell="J15" sqref="J15"/>
      <pageMargins left="0" right="0" top="0" bottom="0" header="0" footer="0"/>
      <pageSetup orientation="portrait" r:id="rId1"/>
    </customSheetView>
  </customSheetViews>
  <mergeCells count="12">
    <mergeCell ref="A12:O12"/>
    <mergeCell ref="A1:O1"/>
    <mergeCell ref="A2:O2"/>
    <mergeCell ref="B3:O3"/>
    <mergeCell ref="B4:O4"/>
    <mergeCell ref="B5:O5"/>
    <mergeCell ref="B6:O6"/>
    <mergeCell ref="B7:O7"/>
    <mergeCell ref="B8:O8"/>
    <mergeCell ref="B9:O9"/>
    <mergeCell ref="B10:O10"/>
    <mergeCell ref="B11:O11"/>
  </mergeCells>
  <pageMargins left="0.25" right="0.25"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zoomScaleNormal="100" workbookViewId="0">
      <selection activeCell="I10" sqref="I10"/>
    </sheetView>
  </sheetViews>
  <sheetFormatPr defaultColWidth="51.28515625" defaultRowHeight="12.75"/>
  <cols>
    <col min="1" max="1" width="47.28515625" style="70" bestFit="1" customWidth="1"/>
    <col min="2" max="2" width="14.7109375" style="4" customWidth="1"/>
    <col min="3" max="3" width="36.42578125" style="70" customWidth="1"/>
    <col min="4" max="4" width="8.85546875" style="70" customWidth="1"/>
    <col min="5" max="5" width="3.5703125" style="1" customWidth="1"/>
    <col min="6" max="6" width="13.7109375" style="70" bestFit="1" customWidth="1"/>
    <col min="7" max="7" width="23.140625" style="70" customWidth="1"/>
    <col min="8" max="8" width="13.7109375" style="70" bestFit="1" customWidth="1"/>
    <col min="9" max="9" width="28.7109375" style="70" bestFit="1" customWidth="1"/>
    <col min="10" max="10" width="68.7109375" style="70" customWidth="1"/>
    <col min="11" max="16384" width="51.28515625" style="70"/>
  </cols>
  <sheetData>
    <row r="1" spans="1:10">
      <c r="A1" s="23" t="str">
        <f>'8- Input Data'!B2</f>
        <v>Manatee County</v>
      </c>
    </row>
    <row r="2" spans="1:10">
      <c r="A2" s="24" t="s">
        <v>21</v>
      </c>
    </row>
    <row r="3" spans="1:10">
      <c r="A3" s="25" t="s">
        <v>22</v>
      </c>
    </row>
    <row r="4" spans="1:10">
      <c r="A4" s="27">
        <f ca="1">'8- Input Data'!E6</f>
        <v>44071</v>
      </c>
    </row>
    <row r="5" spans="1:10">
      <c r="A5" s="28"/>
    </row>
    <row r="6" spans="1:10">
      <c r="A6" s="39"/>
      <c r="B6" s="40"/>
    </row>
    <row r="7" spans="1:10" ht="31.5" customHeight="1">
      <c r="A7" s="47" t="s">
        <v>23</v>
      </c>
      <c r="B7" s="48" t="s">
        <v>24</v>
      </c>
      <c r="C7" s="49" t="s">
        <v>25</v>
      </c>
      <c r="E7" s="63" t="s">
        <v>26</v>
      </c>
      <c r="F7" s="63" t="s">
        <v>27</v>
      </c>
      <c r="G7" s="64" t="s">
        <v>28</v>
      </c>
      <c r="H7" s="64" t="s">
        <v>29</v>
      </c>
      <c r="I7" s="64" t="s">
        <v>30</v>
      </c>
      <c r="J7" s="64" t="s">
        <v>31</v>
      </c>
    </row>
    <row r="8" spans="1:10">
      <c r="A8" s="52" t="s">
        <v>32</v>
      </c>
      <c r="B8" s="53">
        <v>2025</v>
      </c>
      <c r="C8" s="56" t="s">
        <v>33</v>
      </c>
      <c r="E8" s="169"/>
      <c r="F8" s="67"/>
      <c r="G8" s="66"/>
      <c r="H8" s="66"/>
      <c r="I8" s="83"/>
      <c r="J8" s="65"/>
    </row>
    <row r="9" spans="1:10">
      <c r="A9" s="61" t="s">
        <v>34</v>
      </c>
      <c r="B9" s="53">
        <v>1888</v>
      </c>
      <c r="C9" s="56" t="s">
        <v>35</v>
      </c>
      <c r="E9" s="169">
        <v>1</v>
      </c>
      <c r="F9" s="68" t="s">
        <v>180</v>
      </c>
      <c r="G9" s="66" t="s">
        <v>36</v>
      </c>
      <c r="H9" s="66" t="s">
        <v>37</v>
      </c>
      <c r="I9" s="66" t="s">
        <v>181</v>
      </c>
      <c r="J9" s="65" t="s">
        <v>38</v>
      </c>
    </row>
    <row r="10" spans="1:10">
      <c r="A10" s="61" t="s">
        <v>39</v>
      </c>
      <c r="B10" s="54">
        <v>17</v>
      </c>
      <c r="C10" s="230" t="s">
        <v>40</v>
      </c>
      <c r="E10" s="170">
        <v>2</v>
      </c>
      <c r="F10" s="68" t="s">
        <v>180</v>
      </c>
      <c r="G10" s="66" t="s">
        <v>41</v>
      </c>
      <c r="H10" s="66" t="s">
        <v>180</v>
      </c>
      <c r="I10" s="66" t="s">
        <v>37</v>
      </c>
      <c r="J10" s="65" t="s">
        <v>38</v>
      </c>
    </row>
    <row r="11" spans="1:10">
      <c r="A11" s="61" t="s">
        <v>42</v>
      </c>
      <c r="B11" s="53">
        <v>224</v>
      </c>
      <c r="C11" s="56" t="s">
        <v>43</v>
      </c>
      <c r="E11" s="170">
        <v>3</v>
      </c>
      <c r="F11" s="68" t="s">
        <v>44</v>
      </c>
      <c r="G11" s="66" t="s">
        <v>45</v>
      </c>
      <c r="H11" s="66" t="s">
        <v>37</v>
      </c>
      <c r="I11" s="66" t="s">
        <v>44</v>
      </c>
      <c r="J11" s="65" t="s">
        <v>46</v>
      </c>
    </row>
    <row r="12" spans="1:10">
      <c r="A12" s="61" t="s">
        <v>47</v>
      </c>
      <c r="B12" s="53">
        <v>125</v>
      </c>
      <c r="C12" s="56" t="s">
        <v>48</v>
      </c>
      <c r="E12" s="170"/>
      <c r="F12" s="68"/>
      <c r="G12" s="66"/>
      <c r="H12" s="66"/>
      <c r="I12" s="66"/>
      <c r="J12" s="65"/>
    </row>
    <row r="13" spans="1:10">
      <c r="A13" s="47" t="s">
        <v>49</v>
      </c>
      <c r="B13" s="55"/>
      <c r="C13" s="55"/>
      <c r="E13" s="170"/>
      <c r="F13" s="68"/>
      <c r="G13" s="66"/>
      <c r="H13" s="66"/>
      <c r="I13" s="66"/>
      <c r="J13" s="65"/>
    </row>
    <row r="14" spans="1:10">
      <c r="A14" s="52" t="s">
        <v>50</v>
      </c>
      <c r="B14" s="53">
        <v>383</v>
      </c>
      <c r="C14" s="56"/>
    </row>
    <row r="15" spans="1:10">
      <c r="A15" s="52" t="s">
        <v>51</v>
      </c>
      <c r="B15" s="53">
        <v>85</v>
      </c>
      <c r="C15" s="56"/>
    </row>
    <row r="16" spans="1:10">
      <c r="A16" s="47" t="s">
        <v>52</v>
      </c>
      <c r="B16" s="55"/>
      <c r="C16" s="55"/>
    </row>
    <row r="17" spans="1:3">
      <c r="A17" s="52" t="s">
        <v>53</v>
      </c>
      <c r="B17" s="54">
        <v>447</v>
      </c>
      <c r="C17" s="57"/>
    </row>
    <row r="18" spans="1:3">
      <c r="A18" s="52" t="s">
        <v>54</v>
      </c>
      <c r="B18" s="54">
        <v>468</v>
      </c>
      <c r="C18" s="53"/>
    </row>
    <row r="19" spans="1:3">
      <c r="A19" s="47" t="s">
        <v>55</v>
      </c>
      <c r="B19" s="55"/>
      <c r="C19" s="55"/>
    </row>
    <row r="20" spans="1:3">
      <c r="A20" s="62" t="s">
        <v>56</v>
      </c>
      <c r="B20" s="53">
        <v>26</v>
      </c>
      <c r="C20" s="53" t="s">
        <v>57</v>
      </c>
    </row>
    <row r="21" spans="1:3">
      <c r="A21" s="62" t="s">
        <v>58</v>
      </c>
      <c r="B21" s="53">
        <v>1545</v>
      </c>
      <c r="C21" s="53" t="s">
        <v>59</v>
      </c>
    </row>
    <row r="24" spans="1:3">
      <c r="B24" s="167"/>
    </row>
  </sheetData>
  <sheetProtection selectLockedCells="1" selectUnlockedCells="1"/>
  <customSheetViews>
    <customSheetView guid="{A6A12CC5-7389-4CE3-9025-BC246E81B05E}" scale="110">
      <selection activeCell="A33" sqref="A33"/>
      <pageMargins left="0" right="0" top="0" bottom="0" header="0" footer="0"/>
      <pageSetup orientation="portrait" r:id="rId1"/>
    </customSheetView>
  </customSheetViews>
  <phoneticPr fontId="33" type="noConversion"/>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3"/>
  <sheetViews>
    <sheetView zoomScale="80" zoomScaleNormal="80" workbookViewId="0">
      <selection activeCell="A50" sqref="A50"/>
    </sheetView>
  </sheetViews>
  <sheetFormatPr defaultColWidth="9.28515625" defaultRowHeight="12.75"/>
  <cols>
    <col min="1" max="1" width="47.28515625" style="87" bestFit="1" customWidth="1"/>
    <col min="2" max="2" width="21.7109375" style="87" customWidth="1"/>
    <col min="3" max="16384" width="9.28515625" style="87"/>
  </cols>
  <sheetData>
    <row r="1" spans="1:4">
      <c r="A1" s="86" t="str">
        <f>'8- Input Data'!B2</f>
        <v>Manatee County</v>
      </c>
    </row>
    <row r="2" spans="1:4" ht="33">
      <c r="A2" s="88" t="s">
        <v>60</v>
      </c>
      <c r="B2" s="89"/>
      <c r="D2" s="90"/>
    </row>
    <row r="3" spans="1:4">
      <c r="A3" s="91">
        <f ca="1">'8- Input Data'!E6</f>
        <v>44071</v>
      </c>
      <c r="B3" s="92"/>
    </row>
    <row r="4" spans="1:4">
      <c r="A4" s="93"/>
    </row>
    <row r="5" spans="1:4">
      <c r="A5" s="93"/>
    </row>
    <row r="6" spans="1:4" ht="27" customHeight="1">
      <c r="A6" s="94" t="s">
        <v>61</v>
      </c>
      <c r="B6" s="95" t="str">
        <f>'8- Input Data'!B4</f>
        <v>Service Provider</v>
      </c>
    </row>
    <row r="7" spans="1:4">
      <c r="A7" s="234" t="s">
        <v>62</v>
      </c>
      <c r="B7" s="235"/>
    </row>
    <row r="8" spans="1:4">
      <c r="A8" s="96" t="s">
        <v>63</v>
      </c>
      <c r="B8" s="171">
        <f ca="1">MonthlyOngoing</f>
        <v>0</v>
      </c>
    </row>
    <row r="9" spans="1:4">
      <c r="A9" s="97" t="s">
        <v>64</v>
      </c>
      <c r="B9" s="171">
        <f ca="1">B8*12</f>
        <v>0</v>
      </c>
    </row>
    <row r="10" spans="1:4" ht="14.25" customHeight="1">
      <c r="A10" s="98" t="s">
        <v>65</v>
      </c>
      <c r="B10" s="171">
        <f>AnnualOther</f>
        <v>0</v>
      </c>
    </row>
    <row r="11" spans="1:4" ht="14.25" customHeight="1">
      <c r="A11" s="98" t="s">
        <v>66</v>
      </c>
      <c r="B11" s="171">
        <f>Implementation</f>
        <v>0</v>
      </c>
    </row>
    <row r="12" spans="1:4" ht="25.5">
      <c r="A12" s="97" t="s">
        <v>67</v>
      </c>
      <c r="B12" s="171">
        <f ca="1">'8- Input Data'!E$4*('3- Totals Services'!B9+'3- Totals Services'!B10)</f>
        <v>0</v>
      </c>
    </row>
    <row r="13" spans="1:4">
      <c r="A13" s="99" t="s">
        <v>68</v>
      </c>
      <c r="B13" s="172">
        <f ca="1">SUM(B9:B12)</f>
        <v>0</v>
      </c>
    </row>
    <row r="14" spans="1:4">
      <c r="A14" s="100"/>
      <c r="B14" s="100"/>
    </row>
    <row r="15" spans="1:4" ht="27" customHeight="1">
      <c r="A15" s="94" t="s">
        <v>69</v>
      </c>
      <c r="B15" s="95" t="str">
        <f>B6</f>
        <v>Service Provider</v>
      </c>
    </row>
    <row r="16" spans="1:4">
      <c r="A16" s="234" t="s">
        <v>70</v>
      </c>
      <c r="B16" s="235"/>
    </row>
    <row r="17" spans="1:2">
      <c r="A17" s="96" t="s">
        <v>63</v>
      </c>
      <c r="B17" s="174">
        <f ca="1">MonthlyOngoing</f>
        <v>0</v>
      </c>
    </row>
    <row r="18" spans="1:2">
      <c r="A18" s="97" t="s">
        <v>64</v>
      </c>
      <c r="B18" s="174">
        <f ca="1">B17*12</f>
        <v>0</v>
      </c>
    </row>
    <row r="19" spans="1:2">
      <c r="A19" s="98" t="s">
        <v>65</v>
      </c>
      <c r="B19" s="174">
        <f>AnnualOther</f>
        <v>0</v>
      </c>
    </row>
    <row r="20" spans="1:2">
      <c r="A20" s="98" t="s">
        <v>71</v>
      </c>
      <c r="B20" s="174">
        <f>'8- Input Data'!E13</f>
        <v>0</v>
      </c>
    </row>
    <row r="21" spans="1:2" ht="25.5">
      <c r="A21" s="101" t="s">
        <v>67</v>
      </c>
      <c r="B21" s="171">
        <f ca="1">'8- Input Data'!E$4*('3- Totals Services'!B18+'3- Totals Services'!B19)</f>
        <v>0</v>
      </c>
    </row>
    <row r="22" spans="1:2">
      <c r="A22" s="99" t="s">
        <v>68</v>
      </c>
      <c r="B22" s="175">
        <f ca="1">SUM(B18:B21)</f>
        <v>0</v>
      </c>
    </row>
    <row r="23" spans="1:2">
      <c r="A23" s="100"/>
      <c r="B23" s="100"/>
    </row>
    <row r="24" spans="1:2" ht="26.65" customHeight="1">
      <c r="A24" s="94" t="s">
        <v>72</v>
      </c>
      <c r="B24" s="95" t="str">
        <f>B15</f>
        <v>Service Provider</v>
      </c>
    </row>
    <row r="25" spans="1:2" ht="13.15" customHeight="1">
      <c r="A25" s="234" t="s">
        <v>70</v>
      </c>
      <c r="B25" s="235"/>
    </row>
    <row r="26" spans="1:2">
      <c r="A26" s="96" t="s">
        <v>63</v>
      </c>
      <c r="B26" s="174">
        <f ca="1">B17</f>
        <v>0</v>
      </c>
    </row>
    <row r="27" spans="1:2">
      <c r="A27" s="97" t="s">
        <v>64</v>
      </c>
      <c r="B27" s="174">
        <f ca="1">B26*12</f>
        <v>0</v>
      </c>
    </row>
    <row r="28" spans="1:2">
      <c r="A28" s="98" t="s">
        <v>65</v>
      </c>
      <c r="B28" s="174">
        <f>B19</f>
        <v>0</v>
      </c>
    </row>
    <row r="29" spans="1:2">
      <c r="A29" s="98" t="s">
        <v>71</v>
      </c>
      <c r="B29" s="174">
        <f>B20</f>
        <v>0</v>
      </c>
    </row>
    <row r="30" spans="1:2" ht="25.5">
      <c r="A30" s="101" t="s">
        <v>67</v>
      </c>
      <c r="B30" s="171">
        <f ca="1">'8- Input Data'!E$4*('3- Totals Services'!B27+'3- Totals Services'!B28)</f>
        <v>0</v>
      </c>
    </row>
    <row r="31" spans="1:2">
      <c r="A31" s="99" t="s">
        <v>73</v>
      </c>
      <c r="B31" s="175">
        <f ca="1">SUM(B27:B30)</f>
        <v>0</v>
      </c>
    </row>
    <row r="32" spans="1:2">
      <c r="A32" s="100"/>
      <c r="B32" s="176"/>
    </row>
    <row r="33" spans="1:5">
      <c r="A33" s="102" t="s">
        <v>74</v>
      </c>
      <c r="B33" s="177">
        <f ca="1">B13+B22+B31</f>
        <v>0</v>
      </c>
    </row>
    <row r="34" spans="1:5">
      <c r="B34" s="119"/>
    </row>
    <row r="35" spans="1:5">
      <c r="A35" s="103" t="s">
        <v>75</v>
      </c>
      <c r="B35" s="178">
        <f ca="1">-B12-B21-B30</f>
        <v>0</v>
      </c>
    </row>
    <row r="37" spans="1:5" ht="25.5">
      <c r="A37" s="102" t="s">
        <v>76</v>
      </c>
      <c r="B37" s="104">
        <f ca="1">SUM(B33:B36)</f>
        <v>0</v>
      </c>
      <c r="E37" s="87" t="s">
        <v>77</v>
      </c>
    </row>
    <row r="39" spans="1:5">
      <c r="A39" s="103" t="s">
        <v>78</v>
      </c>
      <c r="B39" s="105">
        <f>-B11</f>
        <v>0</v>
      </c>
    </row>
    <row r="41" spans="1:5">
      <c r="A41" s="102" t="s">
        <v>79</v>
      </c>
      <c r="B41" s="104">
        <f ca="1">SUM(B37:B40)</f>
        <v>0</v>
      </c>
    </row>
    <row r="43" spans="1:5">
      <c r="A43" s="87" t="s">
        <v>80</v>
      </c>
    </row>
  </sheetData>
  <sheetProtection selectLockedCells="1"/>
  <customSheetViews>
    <customSheetView guid="{A6A12CC5-7389-4CE3-9025-BC246E81B05E}">
      <selection activeCell="B9" sqref="B9"/>
      <pageMargins left="0" right="0" top="0" bottom="0" header="0" footer="0"/>
      <pageSetup orientation="portrait" r:id="rId1"/>
    </customSheetView>
  </customSheetViews>
  <mergeCells count="3">
    <mergeCell ref="A7:B7"/>
    <mergeCell ref="A16:B16"/>
    <mergeCell ref="A25:B25"/>
  </mergeCells>
  <phoneticPr fontId="33" type="noConversion"/>
  <pageMargins left="0.5" right="0.5" top="0.5" bottom="0.5" header="0.3" footer="0.3"/>
  <pageSetup orientation="portrait" r:id="rId2"/>
  <ignoredErrors>
    <ignoredError sqref="B17:B20 B26 B28:B2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0"/>
  <sheetViews>
    <sheetView zoomScale="80" zoomScaleNormal="80" zoomScalePageLayoutView="70" workbookViewId="0">
      <selection activeCell="E27" sqref="E27"/>
    </sheetView>
  </sheetViews>
  <sheetFormatPr defaultColWidth="4.7109375" defaultRowHeight="12.75"/>
  <cols>
    <col min="1" max="1" width="5.28515625" style="87" customWidth="1"/>
    <col min="2" max="2" width="94.85546875" style="100" customWidth="1"/>
    <col min="3" max="3" width="16.42578125" style="131" customWidth="1"/>
    <col min="4" max="4" width="67.85546875" style="87" customWidth="1"/>
    <col min="5" max="5" width="69.5703125" style="87" customWidth="1"/>
    <col min="6" max="16384" width="4.7109375" style="87"/>
  </cols>
  <sheetData>
    <row r="1" spans="1:5">
      <c r="B1" s="107" t="str">
        <f>'8- Input Data'!B2</f>
        <v>Manatee County</v>
      </c>
      <c r="C1" s="209" t="s">
        <v>81</v>
      </c>
      <c r="D1" s="210" t="s">
        <v>82</v>
      </c>
    </row>
    <row r="2" spans="1:5">
      <c r="B2" s="109" t="s">
        <v>21</v>
      </c>
      <c r="C2" s="110"/>
      <c r="D2" s="187"/>
    </row>
    <row r="3" spans="1:5" ht="23.1" customHeight="1">
      <c r="B3" s="89" t="s">
        <v>83</v>
      </c>
      <c r="C3" s="111"/>
      <c r="D3" s="90"/>
      <c r="E3" s="186"/>
    </row>
    <row r="4" spans="1:5">
      <c r="B4" s="112">
        <f ca="1">'8- Input Data'!E6</f>
        <v>44071</v>
      </c>
      <c r="C4" s="111"/>
      <c r="E4" s="187"/>
    </row>
    <row r="5" spans="1:5">
      <c r="B5" s="113"/>
      <c r="C5" s="111"/>
      <c r="E5" s="188"/>
    </row>
    <row r="6" spans="1:5">
      <c r="A6" s="92"/>
      <c r="B6" s="92" t="s">
        <v>84</v>
      </c>
      <c r="C6" s="115"/>
      <c r="E6" s="188"/>
    </row>
    <row r="7" spans="1:5" ht="26.65" customHeight="1">
      <c r="A7" s="116"/>
      <c r="B7" s="94" t="s">
        <v>85</v>
      </c>
      <c r="C7" s="95" t="str">
        <f>'8- Input Data'!B4</f>
        <v>Service Provider</v>
      </c>
      <c r="D7" s="117"/>
      <c r="E7" s="143"/>
    </row>
    <row r="8" spans="1:5" s="119" customFormat="1" ht="13.5" thickBot="1">
      <c r="A8" s="116"/>
      <c r="B8" s="118" t="s">
        <v>86</v>
      </c>
      <c r="C8" s="219">
        <f>SUM(C11:C28)</f>
        <v>0</v>
      </c>
      <c r="D8" s="117"/>
      <c r="E8" s="150"/>
    </row>
    <row r="9" spans="1:5" s="119" customFormat="1" ht="13.5" thickTop="1">
      <c r="A9" s="116"/>
      <c r="B9" s="120"/>
      <c r="C9" s="121"/>
      <c r="D9" s="117"/>
      <c r="E9" s="150"/>
    </row>
    <row r="10" spans="1:5">
      <c r="A10" s="122" t="s">
        <v>26</v>
      </c>
      <c r="B10" s="123" t="s">
        <v>87</v>
      </c>
      <c r="C10" s="124"/>
      <c r="D10" s="192"/>
      <c r="E10" s="143"/>
    </row>
    <row r="11" spans="1:5" ht="63" customHeight="1">
      <c r="A11" s="204">
        <v>1</v>
      </c>
      <c r="B11" s="205" t="s">
        <v>88</v>
      </c>
      <c r="C11" s="220"/>
      <c r="D11" s="212" t="s">
        <v>89</v>
      </c>
      <c r="E11" s="189"/>
    </row>
    <row r="12" spans="1:5" ht="25.5">
      <c r="A12" s="201" t="s">
        <v>90</v>
      </c>
      <c r="B12" s="200" t="s">
        <v>91</v>
      </c>
      <c r="C12" s="221"/>
      <c r="D12" s="193"/>
      <c r="E12" s="189"/>
    </row>
    <row r="13" spans="1:5" ht="25.5">
      <c r="A13" s="125" t="s">
        <v>92</v>
      </c>
      <c r="B13" s="128" t="s">
        <v>93</v>
      </c>
      <c r="C13" s="220"/>
      <c r="D13" s="194"/>
      <c r="E13" s="190"/>
    </row>
    <row r="14" spans="1:5" ht="25.5">
      <c r="A14" s="125" t="s">
        <v>94</v>
      </c>
      <c r="B14" s="130" t="s">
        <v>95</v>
      </c>
      <c r="C14" s="220"/>
      <c r="D14" s="193"/>
      <c r="E14" s="189"/>
    </row>
    <row r="15" spans="1:5">
      <c r="A15" s="125" t="s">
        <v>96</v>
      </c>
      <c r="B15" s="130" t="s">
        <v>97</v>
      </c>
      <c r="C15" s="220"/>
      <c r="D15" s="193"/>
      <c r="E15" s="189"/>
    </row>
    <row r="16" spans="1:5" s="181" customFormat="1" ht="25.5">
      <c r="A16" s="125" t="s">
        <v>98</v>
      </c>
      <c r="B16" s="199" t="s">
        <v>99</v>
      </c>
      <c r="C16" s="222"/>
      <c r="D16" s="180"/>
    </row>
    <row r="17" spans="1:4" ht="25.5">
      <c r="A17" s="125" t="s">
        <v>100</v>
      </c>
      <c r="B17" s="196" t="s">
        <v>101</v>
      </c>
      <c r="C17" s="222"/>
      <c r="D17" s="127"/>
    </row>
    <row r="18" spans="1:4" ht="25.5">
      <c r="A18" s="125" t="s">
        <v>102</v>
      </c>
      <c r="B18" s="196" t="s">
        <v>103</v>
      </c>
      <c r="C18" s="222"/>
      <c r="D18" s="127"/>
    </row>
    <row r="19" spans="1:4">
      <c r="A19" s="125" t="s">
        <v>104</v>
      </c>
      <c r="B19" s="196" t="s">
        <v>105</v>
      </c>
      <c r="C19" s="222"/>
      <c r="D19" s="127"/>
    </row>
    <row r="20" spans="1:4">
      <c r="A20" s="204">
        <v>2</v>
      </c>
      <c r="B20" s="205" t="s">
        <v>106</v>
      </c>
      <c r="C20" s="222"/>
      <c r="D20" s="127"/>
    </row>
    <row r="21" spans="1:4" ht="25.5">
      <c r="A21" s="125" t="s">
        <v>107</v>
      </c>
      <c r="B21" s="196" t="s">
        <v>108</v>
      </c>
      <c r="C21" s="222"/>
      <c r="D21" s="127"/>
    </row>
    <row r="22" spans="1:4">
      <c r="A22" s="206">
        <v>3</v>
      </c>
      <c r="B22" s="207" t="s">
        <v>109</v>
      </c>
      <c r="C22" s="223"/>
      <c r="D22" s="127"/>
    </row>
    <row r="23" spans="1:4">
      <c r="A23" s="208" t="s">
        <v>110</v>
      </c>
      <c r="B23" s="197" t="s">
        <v>111</v>
      </c>
      <c r="C23" s="223"/>
      <c r="D23" s="198"/>
    </row>
    <row r="24" spans="1:4">
      <c r="A24" s="203" t="s">
        <v>112</v>
      </c>
      <c r="B24" s="197" t="s">
        <v>113</v>
      </c>
      <c r="C24" s="223"/>
      <c r="D24" s="198"/>
    </row>
    <row r="25" spans="1:4">
      <c r="A25" s="203" t="s">
        <v>114</v>
      </c>
      <c r="B25" s="197" t="s">
        <v>115</v>
      </c>
      <c r="C25" s="223"/>
      <c r="D25" s="198"/>
    </row>
    <row r="26" spans="1:4" ht="25.5">
      <c r="A26" s="203" t="s">
        <v>116</v>
      </c>
      <c r="B26" s="196" t="s">
        <v>117</v>
      </c>
      <c r="C26" s="223"/>
      <c r="D26" s="198"/>
    </row>
    <row r="27" spans="1:4" ht="25.5">
      <c r="A27" s="203" t="s">
        <v>118</v>
      </c>
      <c r="B27" s="196" t="s">
        <v>119</v>
      </c>
      <c r="C27" s="223"/>
      <c r="D27" s="198"/>
    </row>
    <row r="28" spans="1:4" ht="25.5">
      <c r="A28" s="203" t="s">
        <v>120</v>
      </c>
      <c r="B28" s="196" t="s">
        <v>121</v>
      </c>
      <c r="C28" s="223"/>
      <c r="D28" s="198"/>
    </row>
    <row r="30" spans="1:4" ht="15.75">
      <c r="B30" s="182"/>
    </row>
  </sheetData>
  <sheetProtection selectLockedCells="1"/>
  <customSheetViews>
    <customSheetView guid="{A6A12CC5-7389-4CE3-9025-BC246E81B05E}" scale="115" fitToPage="1" topLeftCell="A4">
      <selection activeCell="B31" sqref="B31"/>
      <pageMargins left="0" right="0" top="0" bottom="0" header="0" footer="0"/>
      <pageSetup scale="46" orientation="portrait" r:id="rId1"/>
    </customSheetView>
  </customSheetViews>
  <phoneticPr fontId="0" type="noConversion"/>
  <pageMargins left="0.5" right="0.5" top="0.9" bottom="0.5" header="0.3" footer="0.3"/>
  <pageSetup scale="46"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58"/>
  <sheetViews>
    <sheetView showWhiteSpace="0" zoomScale="80" zoomScaleNormal="80" zoomScalePageLayoutView="70" workbookViewId="0">
      <selection activeCell="C24" sqref="C24"/>
    </sheetView>
  </sheetViews>
  <sheetFormatPr defaultColWidth="9.28515625" defaultRowHeight="12.75"/>
  <cols>
    <col min="1" max="1" width="5.42578125" style="87" customWidth="1"/>
    <col min="2" max="2" width="84.7109375" style="100" customWidth="1"/>
    <col min="3" max="3" width="18.85546875" style="100" customWidth="1"/>
    <col min="4" max="4" width="18.7109375" style="131" customWidth="1"/>
    <col min="5" max="5" width="17.28515625" style="100" customWidth="1"/>
    <col min="6" max="6" width="79.5703125" style="100" customWidth="1"/>
    <col min="7" max="7" width="63.7109375" style="142" customWidth="1"/>
    <col min="8" max="16384" width="9.28515625" style="87"/>
  </cols>
  <sheetData>
    <row r="1" spans="1:7">
      <c r="B1" s="133" t="str">
        <f>'8- Input Data'!B2</f>
        <v>Manatee County</v>
      </c>
      <c r="C1" s="133"/>
      <c r="D1" s="108"/>
      <c r="E1" s="87" t="s">
        <v>122</v>
      </c>
      <c r="F1" s="213" t="s">
        <v>82</v>
      </c>
      <c r="G1" s="87"/>
    </row>
    <row r="2" spans="1:7">
      <c r="B2" s="134" t="s">
        <v>21</v>
      </c>
      <c r="C2" s="134"/>
      <c r="D2" s="135"/>
      <c r="E2" s="87" t="s">
        <v>123</v>
      </c>
      <c r="F2" s="184"/>
      <c r="G2" s="87"/>
    </row>
    <row r="3" spans="1:7">
      <c r="B3" s="136" t="s">
        <v>124</v>
      </c>
      <c r="C3" s="136"/>
      <c r="D3" s="214"/>
      <c r="E3" s="137"/>
      <c r="F3" s="183"/>
      <c r="G3" s="87"/>
    </row>
    <row r="4" spans="1:7">
      <c r="B4" s="138">
        <f ca="1">'8- Input Data'!E6</f>
        <v>44071</v>
      </c>
      <c r="C4" s="138"/>
      <c r="D4" s="139"/>
      <c r="E4" s="140"/>
      <c r="F4" s="184"/>
      <c r="G4" s="87"/>
    </row>
    <row r="5" spans="1:7">
      <c r="B5" s="141"/>
      <c r="C5" s="141"/>
      <c r="D5" s="139"/>
      <c r="E5" s="140"/>
      <c r="F5" s="185"/>
    </row>
    <row r="6" spans="1:7">
      <c r="B6" s="92" t="s">
        <v>84</v>
      </c>
      <c r="C6" s="114"/>
      <c r="D6" s="143"/>
      <c r="F6" s="87"/>
    </row>
    <row r="7" spans="1:7" ht="24.6" customHeight="1">
      <c r="B7" s="94" t="s">
        <v>125</v>
      </c>
      <c r="C7" s="95" t="s">
        <v>126</v>
      </c>
      <c r="D7" s="95" t="s">
        <v>127</v>
      </c>
      <c r="E7" s="95" t="str">
        <f>'8- Input Data'!B4</f>
        <v>Service Provider</v>
      </c>
      <c r="F7" s="90"/>
    </row>
    <row r="8" spans="1:7" s="148" customFormat="1">
      <c r="A8" s="144"/>
      <c r="B8" s="145" t="s">
        <v>128</v>
      </c>
      <c r="C8" s="161"/>
      <c r="D8" s="146" t="s">
        <v>129</v>
      </c>
      <c r="E8" s="126">
        <f ca="1">SUMIF(D31:E48,"PEPM",E31:E48)</f>
        <v>0</v>
      </c>
      <c r="F8" s="236" t="s">
        <v>130</v>
      </c>
      <c r="G8" s="147"/>
    </row>
    <row r="9" spans="1:7" s="119" customFormat="1">
      <c r="A9" s="144"/>
      <c r="B9" s="149" t="s">
        <v>131</v>
      </c>
      <c r="C9" s="161">
        <f>'2- EE Demographics &amp; Data Files'!B8</f>
        <v>2025</v>
      </c>
      <c r="D9" s="146" t="s">
        <v>129</v>
      </c>
      <c r="E9" s="216">
        <f ca="1">E8*C9</f>
        <v>0</v>
      </c>
      <c r="F9" s="236"/>
    </row>
    <row r="10" spans="1:7" s="119" customFormat="1" ht="13.5" thickBot="1">
      <c r="A10" s="144"/>
      <c r="B10" s="151" t="s">
        <v>132</v>
      </c>
      <c r="C10" s="162"/>
      <c r="D10" s="152" t="s">
        <v>129</v>
      </c>
      <c r="E10" s="217">
        <f ca="1">E9*12</f>
        <v>0</v>
      </c>
      <c r="F10" s="236"/>
    </row>
    <row r="11" spans="1:7" s="119" customFormat="1" ht="13.5" thickTop="1">
      <c r="A11" s="144"/>
      <c r="B11" s="224" t="s">
        <v>88</v>
      </c>
      <c r="C11" s="163"/>
      <c r="D11" s="163" t="str">
        <f>D31</f>
        <v>PEPM</v>
      </c>
      <c r="E11" s="132" t="str">
        <f>IF(D11="PEPM","Included",E31)</f>
        <v>Included</v>
      </c>
      <c r="F11" s="236"/>
    </row>
    <row r="12" spans="1:7" s="119" customFormat="1" ht="25.5">
      <c r="A12" s="144"/>
      <c r="B12" s="225" t="s">
        <v>93</v>
      </c>
      <c r="C12" s="163"/>
      <c r="D12" s="163" t="str">
        <f>D33</f>
        <v>PEPM</v>
      </c>
      <c r="E12" s="132" t="str">
        <f>IF(D12="PEPM","Included",E33)</f>
        <v>Included</v>
      </c>
      <c r="F12" s="236"/>
    </row>
    <row r="13" spans="1:7" s="119" customFormat="1" ht="25.5">
      <c r="A13" s="144"/>
      <c r="B13" s="225" t="s">
        <v>95</v>
      </c>
      <c r="C13" s="163"/>
      <c r="D13" s="163" t="str">
        <f t="shared" ref="D13:D27" si="0">D34</f>
        <v>PEPM</v>
      </c>
      <c r="E13" s="132" t="str">
        <f t="shared" ref="E13:E27" si="1">IF(D13="PEPM","Included",E34)</f>
        <v>Included</v>
      </c>
      <c r="F13" s="236"/>
    </row>
    <row r="14" spans="1:7" s="119" customFormat="1">
      <c r="A14" s="144"/>
      <c r="B14" s="225" t="s">
        <v>133</v>
      </c>
      <c r="C14" s="163"/>
      <c r="D14" s="163" t="str">
        <f t="shared" si="0"/>
        <v>PEPM</v>
      </c>
      <c r="E14" s="132" t="str">
        <f t="shared" si="1"/>
        <v>Included</v>
      </c>
      <c r="F14" s="236"/>
    </row>
    <row r="15" spans="1:7" s="119" customFormat="1" ht="25.5">
      <c r="A15" s="144"/>
      <c r="B15" s="226" t="s">
        <v>99</v>
      </c>
      <c r="C15" s="163"/>
      <c r="D15" s="163" t="str">
        <f t="shared" si="0"/>
        <v>PEPM</v>
      </c>
      <c r="E15" s="132" t="str">
        <f t="shared" si="1"/>
        <v>Included</v>
      </c>
      <c r="F15" s="236"/>
    </row>
    <row r="16" spans="1:7" s="119" customFormat="1" ht="25.5">
      <c r="A16" s="144"/>
      <c r="B16" s="227" t="s">
        <v>101</v>
      </c>
      <c r="C16" s="163"/>
      <c r="D16" s="163" t="str">
        <f t="shared" si="0"/>
        <v>PEPM</v>
      </c>
      <c r="E16" s="132" t="str">
        <f t="shared" si="1"/>
        <v>Included</v>
      </c>
      <c r="F16" s="236"/>
    </row>
    <row r="17" spans="1:7" s="119" customFormat="1" ht="25.5">
      <c r="A17" s="144"/>
      <c r="B17" s="227" t="s">
        <v>103</v>
      </c>
      <c r="C17" s="163"/>
      <c r="D17" s="163" t="str">
        <f t="shared" si="0"/>
        <v>PEPM</v>
      </c>
      <c r="E17" s="132" t="str">
        <f t="shared" si="1"/>
        <v>Included</v>
      </c>
      <c r="F17" s="236"/>
    </row>
    <row r="18" spans="1:7" s="119" customFormat="1">
      <c r="A18" s="144"/>
      <c r="B18" s="227" t="s">
        <v>105</v>
      </c>
      <c r="C18" s="163"/>
      <c r="D18" s="163" t="str">
        <f t="shared" si="0"/>
        <v>PEPM</v>
      </c>
      <c r="E18" s="132" t="str">
        <f t="shared" si="1"/>
        <v>Included</v>
      </c>
      <c r="F18" s="236"/>
    </row>
    <row r="19" spans="1:7" s="119" customFormat="1">
      <c r="A19" s="144"/>
      <c r="B19" s="224" t="s">
        <v>106</v>
      </c>
      <c r="C19" s="163"/>
      <c r="D19" s="163" t="str">
        <f t="shared" si="0"/>
        <v>PEPM</v>
      </c>
      <c r="E19" s="132" t="str">
        <f t="shared" si="1"/>
        <v>Included</v>
      </c>
      <c r="F19" s="236"/>
    </row>
    <row r="20" spans="1:7" s="119" customFormat="1" ht="25.5">
      <c r="A20" s="144"/>
      <c r="B20" s="227" t="s">
        <v>108</v>
      </c>
      <c r="C20" s="163"/>
      <c r="D20" s="163" t="str">
        <f t="shared" si="0"/>
        <v>PEPM</v>
      </c>
      <c r="E20" s="132" t="str">
        <f t="shared" si="1"/>
        <v>Included</v>
      </c>
      <c r="F20" s="236"/>
    </row>
    <row r="21" spans="1:7" s="119" customFormat="1">
      <c r="A21" s="144"/>
      <c r="B21" s="228" t="s">
        <v>109</v>
      </c>
      <c r="C21" s="163"/>
      <c r="D21" s="163" t="str">
        <f t="shared" si="0"/>
        <v>PEPM</v>
      </c>
      <c r="E21" s="132" t="str">
        <f t="shared" si="1"/>
        <v>Included</v>
      </c>
      <c r="F21" s="236"/>
    </row>
    <row r="22" spans="1:7" s="119" customFormat="1">
      <c r="A22" s="144"/>
      <c r="B22" s="229" t="s">
        <v>111</v>
      </c>
      <c r="C22" s="163"/>
      <c r="D22" s="163" t="str">
        <f t="shared" si="0"/>
        <v>PEPM</v>
      </c>
      <c r="E22" s="132" t="str">
        <f t="shared" si="1"/>
        <v>Included</v>
      </c>
      <c r="F22" s="236"/>
    </row>
    <row r="23" spans="1:7" s="119" customFormat="1">
      <c r="A23" s="144"/>
      <c r="B23" s="229" t="s">
        <v>113</v>
      </c>
      <c r="C23" s="163"/>
      <c r="D23" s="163" t="str">
        <f t="shared" si="0"/>
        <v>PEPM</v>
      </c>
      <c r="E23" s="132" t="str">
        <f t="shared" si="1"/>
        <v>Included</v>
      </c>
      <c r="F23" s="236"/>
    </row>
    <row r="24" spans="1:7" s="119" customFormat="1">
      <c r="A24" s="144"/>
      <c r="B24" s="229" t="s">
        <v>115</v>
      </c>
      <c r="C24" s="163"/>
      <c r="D24" s="163" t="str">
        <f t="shared" si="0"/>
        <v>PEPM</v>
      </c>
      <c r="E24" s="132" t="str">
        <f t="shared" si="1"/>
        <v>Included</v>
      </c>
      <c r="F24" s="236"/>
    </row>
    <row r="25" spans="1:7" s="119" customFormat="1" ht="25.5">
      <c r="A25" s="144"/>
      <c r="B25" s="227" t="s">
        <v>117</v>
      </c>
      <c r="C25" s="163"/>
      <c r="D25" s="163" t="str">
        <f t="shared" si="0"/>
        <v>PEPM</v>
      </c>
      <c r="E25" s="132" t="str">
        <f t="shared" si="1"/>
        <v>Included</v>
      </c>
      <c r="F25" s="236"/>
    </row>
    <row r="26" spans="1:7" s="119" customFormat="1" ht="25.5">
      <c r="A26" s="144"/>
      <c r="B26" s="227" t="s">
        <v>119</v>
      </c>
      <c r="C26" s="163"/>
      <c r="D26" s="163" t="str">
        <f t="shared" si="0"/>
        <v>PEPM</v>
      </c>
      <c r="E26" s="132" t="str">
        <f t="shared" si="1"/>
        <v>Included</v>
      </c>
      <c r="F26" s="236"/>
    </row>
    <row r="27" spans="1:7" s="119" customFormat="1" ht="25.5">
      <c r="A27" s="144"/>
      <c r="B27" s="227" t="s">
        <v>121</v>
      </c>
      <c r="C27" s="163"/>
      <c r="D27" s="163" t="str">
        <f t="shared" si="0"/>
        <v>PEPM</v>
      </c>
      <c r="E27" s="132" t="str">
        <f t="shared" si="1"/>
        <v>Included</v>
      </c>
      <c r="F27" s="236"/>
    </row>
    <row r="28" spans="1:7" s="119" customFormat="1" ht="13.5" thickBot="1">
      <c r="A28" s="144"/>
      <c r="B28" s="153" t="s">
        <v>65</v>
      </c>
      <c r="C28" s="164"/>
      <c r="D28" s="173" t="s">
        <v>134</v>
      </c>
      <c r="E28" s="218">
        <f>SUM(E11:E27)</f>
        <v>0</v>
      </c>
      <c r="F28" s="236"/>
      <c r="G28" s="87"/>
    </row>
    <row r="29" spans="1:7" s="119" customFormat="1" ht="13.5" thickTop="1">
      <c r="A29" s="144"/>
      <c r="B29" s="154"/>
      <c r="C29" s="165"/>
      <c r="D29" s="154"/>
      <c r="E29" s="155"/>
      <c r="F29" s="150"/>
    </row>
    <row r="30" spans="1:7" s="143" customFormat="1" ht="25.5">
      <c r="A30" s="122" t="s">
        <v>26</v>
      </c>
      <c r="B30" s="156" t="s">
        <v>87</v>
      </c>
      <c r="C30" s="166" t="s">
        <v>126</v>
      </c>
      <c r="D30" s="157" t="s">
        <v>135</v>
      </c>
      <c r="E30" s="122"/>
      <c r="F30" s="150"/>
    </row>
    <row r="31" spans="1:7" ht="65.25" customHeight="1">
      <c r="A31" s="204">
        <v>1</v>
      </c>
      <c r="B31" s="205" t="s">
        <v>88</v>
      </c>
      <c r="C31" s="191"/>
      <c r="D31" s="179" t="s">
        <v>129</v>
      </c>
      <c r="E31" s="106"/>
      <c r="F31" s="212" t="s">
        <v>136</v>
      </c>
      <c r="G31" s="87"/>
    </row>
    <row r="32" spans="1:7" ht="25.5">
      <c r="A32" s="201" t="s">
        <v>90</v>
      </c>
      <c r="B32" s="200" t="s">
        <v>91</v>
      </c>
      <c r="C32" s="202"/>
      <c r="D32" s="211" t="s">
        <v>129</v>
      </c>
      <c r="E32" s="215"/>
      <c r="F32" s="129"/>
      <c r="G32" s="87"/>
    </row>
    <row r="33" spans="1:7" ht="25.5">
      <c r="A33" s="125" t="s">
        <v>92</v>
      </c>
      <c r="B33" s="128" t="s">
        <v>93</v>
      </c>
      <c r="C33" s="191"/>
      <c r="D33" s="179" t="s">
        <v>129</v>
      </c>
      <c r="E33" s="106"/>
      <c r="F33" s="129"/>
      <c r="G33" s="87"/>
    </row>
    <row r="34" spans="1:7" ht="25.5">
      <c r="A34" s="125" t="s">
        <v>94</v>
      </c>
      <c r="B34" s="130" t="s">
        <v>95</v>
      </c>
      <c r="C34" s="191"/>
      <c r="D34" s="179" t="s">
        <v>129</v>
      </c>
      <c r="E34" s="106"/>
      <c r="F34" s="129"/>
      <c r="G34" s="87"/>
    </row>
    <row r="35" spans="1:7" ht="12" customHeight="1">
      <c r="A35" s="125" t="s">
        <v>96</v>
      </c>
      <c r="B35" s="130" t="s">
        <v>97</v>
      </c>
      <c r="C35" s="191"/>
      <c r="D35" s="179" t="s">
        <v>129</v>
      </c>
      <c r="E35" s="106"/>
      <c r="F35" s="129"/>
      <c r="G35" s="87"/>
    </row>
    <row r="36" spans="1:7" ht="25.5">
      <c r="A36" s="125" t="s">
        <v>98</v>
      </c>
      <c r="B36" s="199" t="s">
        <v>99</v>
      </c>
      <c r="C36" s="195"/>
      <c r="D36" s="179" t="s">
        <v>129</v>
      </c>
      <c r="E36" s="106"/>
    </row>
    <row r="37" spans="1:7" ht="25.5">
      <c r="A37" s="125" t="s">
        <v>100</v>
      </c>
      <c r="B37" s="196" t="s">
        <v>101</v>
      </c>
      <c r="C37" s="195"/>
      <c r="D37" s="179" t="s">
        <v>129</v>
      </c>
      <c r="E37" s="106"/>
    </row>
    <row r="38" spans="1:7" ht="25.5">
      <c r="A38" s="125" t="s">
        <v>102</v>
      </c>
      <c r="B38" s="196" t="s">
        <v>103</v>
      </c>
      <c r="C38" s="195"/>
      <c r="D38" s="179" t="s">
        <v>129</v>
      </c>
      <c r="E38" s="106"/>
    </row>
    <row r="39" spans="1:7">
      <c r="A39" s="125" t="s">
        <v>104</v>
      </c>
      <c r="B39" s="196" t="s">
        <v>105</v>
      </c>
      <c r="C39" s="195"/>
      <c r="D39" s="179" t="s">
        <v>129</v>
      </c>
      <c r="E39" s="106"/>
    </row>
    <row r="40" spans="1:7">
      <c r="A40" s="204">
        <v>2</v>
      </c>
      <c r="B40" s="205" t="s">
        <v>106</v>
      </c>
      <c r="C40" s="195"/>
      <c r="D40" s="179" t="s">
        <v>129</v>
      </c>
      <c r="E40" s="106"/>
    </row>
    <row r="41" spans="1:7" ht="25.5">
      <c r="A41" s="125" t="s">
        <v>107</v>
      </c>
      <c r="B41" s="196" t="s">
        <v>108</v>
      </c>
      <c r="C41" s="195"/>
      <c r="D41" s="179" t="s">
        <v>129</v>
      </c>
      <c r="E41" s="106"/>
    </row>
    <row r="42" spans="1:7">
      <c r="A42" s="206">
        <v>3</v>
      </c>
      <c r="B42" s="207" t="s">
        <v>109</v>
      </c>
      <c r="C42" s="106"/>
      <c r="D42" s="179" t="s">
        <v>129</v>
      </c>
      <c r="E42" s="106"/>
    </row>
    <row r="43" spans="1:7">
      <c r="A43" s="208" t="s">
        <v>110</v>
      </c>
      <c r="B43" s="197" t="s">
        <v>111</v>
      </c>
      <c r="C43" s="106"/>
      <c r="D43" s="179" t="s">
        <v>129</v>
      </c>
      <c r="E43" s="106"/>
    </row>
    <row r="44" spans="1:7">
      <c r="A44" s="203" t="s">
        <v>112</v>
      </c>
      <c r="B44" s="197" t="s">
        <v>113</v>
      </c>
      <c r="C44" s="106"/>
      <c r="D44" s="179" t="s">
        <v>129</v>
      </c>
      <c r="E44" s="106"/>
    </row>
    <row r="45" spans="1:7">
      <c r="A45" s="203" t="s">
        <v>114</v>
      </c>
      <c r="B45" s="197" t="s">
        <v>115</v>
      </c>
      <c r="C45" s="106"/>
      <c r="D45" s="179" t="s">
        <v>129</v>
      </c>
      <c r="E45" s="106"/>
    </row>
    <row r="46" spans="1:7" ht="25.5">
      <c r="A46" s="203" t="s">
        <v>116</v>
      </c>
      <c r="B46" s="196" t="s">
        <v>117</v>
      </c>
      <c r="C46" s="106"/>
      <c r="D46" s="179" t="s">
        <v>129</v>
      </c>
      <c r="E46" s="106"/>
    </row>
    <row r="47" spans="1:7" ht="25.5">
      <c r="A47" s="203" t="s">
        <v>118</v>
      </c>
      <c r="B47" s="196" t="s">
        <v>119</v>
      </c>
      <c r="C47" s="106"/>
      <c r="D47" s="179" t="s">
        <v>129</v>
      </c>
      <c r="E47" s="106"/>
    </row>
    <row r="48" spans="1:7" ht="25.5">
      <c r="A48" s="203" t="s">
        <v>120</v>
      </c>
      <c r="B48" s="196" t="s">
        <v>121</v>
      </c>
      <c r="C48" s="106"/>
      <c r="D48" s="179" t="s">
        <v>129</v>
      </c>
      <c r="E48" s="106"/>
    </row>
    <row r="49" spans="2:3">
      <c r="C49" s="131"/>
    </row>
    <row r="50" spans="2:3" ht="15.75">
      <c r="B50" s="182"/>
      <c r="C50" s="131"/>
    </row>
    <row r="51" spans="2:3">
      <c r="C51" s="131"/>
    </row>
    <row r="52" spans="2:3">
      <c r="C52" s="131"/>
    </row>
    <row r="53" spans="2:3">
      <c r="C53" s="131"/>
    </row>
    <row r="54" spans="2:3">
      <c r="C54" s="131"/>
    </row>
    <row r="55" spans="2:3">
      <c r="C55" s="131"/>
    </row>
    <row r="56" spans="2:3">
      <c r="C56" s="131"/>
    </row>
    <row r="57" spans="2:3">
      <c r="C57" s="131"/>
    </row>
    <row r="58" spans="2:3">
      <c r="C58" s="131"/>
    </row>
  </sheetData>
  <sheetProtection selectLockedCells="1"/>
  <customSheetViews>
    <customSheetView guid="{A6A12CC5-7389-4CE3-9025-BC246E81B05E}" fitToPage="1" topLeftCell="B1">
      <selection activeCell="D27" sqref="B27:D27"/>
      <pageMargins left="0" right="0" top="0" bottom="0" header="0" footer="0"/>
      <pageSetup scale="45" orientation="portrait" r:id="rId1"/>
    </customSheetView>
  </customSheetViews>
  <mergeCells count="1">
    <mergeCell ref="F8:F28"/>
  </mergeCells>
  <phoneticPr fontId="33" type="noConversion"/>
  <pageMargins left="0.5" right="0.5" top="0.5" bottom="0.5" header="0.5" footer="0.5"/>
  <pageSetup scale="45"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20"/>
  <sheetViews>
    <sheetView zoomScaleNormal="100" workbookViewId="0">
      <pane ySplit="7" topLeftCell="A8" activePane="bottomLeft" state="frozen"/>
      <selection sqref="A1:O1"/>
      <selection pane="bottomLeft" sqref="A1:O1"/>
    </sheetView>
  </sheetViews>
  <sheetFormatPr defaultColWidth="7.42578125" defaultRowHeight="12.75"/>
  <cols>
    <col min="1" max="1" width="7.42578125" style="29"/>
    <col min="2" max="2" width="48.5703125" style="37" customWidth="1"/>
    <col min="3" max="3" width="25.7109375" style="37" customWidth="1"/>
    <col min="4" max="16384" width="7.42578125" style="26"/>
  </cols>
  <sheetData>
    <row r="1" spans="1:4">
      <c r="B1" s="30" t="str">
        <f>'8- Input Data'!B2</f>
        <v>Manatee County</v>
      </c>
      <c r="C1" s="30"/>
    </row>
    <row r="2" spans="1:4">
      <c r="B2" s="31" t="s">
        <v>21</v>
      </c>
      <c r="C2" s="32"/>
    </row>
    <row r="3" spans="1:4" ht="33">
      <c r="B3" s="33" t="s">
        <v>137</v>
      </c>
      <c r="C3" s="69"/>
    </row>
    <row r="4" spans="1:4">
      <c r="B4" s="34">
        <f ca="1">'8- Input Data'!E6</f>
        <v>44071</v>
      </c>
      <c r="C4" s="34"/>
    </row>
    <row r="5" spans="1:4" s="29" customFormat="1">
      <c r="B5" s="35"/>
      <c r="C5" s="36"/>
    </row>
    <row r="6" spans="1:4" s="29" customFormat="1">
      <c r="B6" s="35" t="s">
        <v>138</v>
      </c>
      <c r="C6" s="36"/>
    </row>
    <row r="7" spans="1:4">
      <c r="A7" s="72" t="s">
        <v>26</v>
      </c>
      <c r="B7" s="73" t="s">
        <v>139</v>
      </c>
      <c r="C7" s="71" t="str">
        <f>'8- Input Data'!B4</f>
        <v>Service Provider</v>
      </c>
    </row>
    <row r="8" spans="1:4">
      <c r="A8" s="74">
        <v>1</v>
      </c>
      <c r="B8" s="75" t="s">
        <v>140</v>
      </c>
      <c r="C8" s="158"/>
      <c r="D8" s="26" t="s">
        <v>141</v>
      </c>
    </row>
    <row r="9" spans="1:4">
      <c r="A9" s="76">
        <v>2</v>
      </c>
      <c r="B9" s="77" t="s">
        <v>142</v>
      </c>
      <c r="C9" s="43"/>
    </row>
    <row r="10" spans="1:4">
      <c r="A10" s="74" t="s">
        <v>107</v>
      </c>
      <c r="B10" s="75" t="s">
        <v>143</v>
      </c>
      <c r="C10" s="42">
        <f>'8- Input Data'!E13</f>
        <v>0</v>
      </c>
    </row>
    <row r="11" spans="1:4">
      <c r="A11" s="76">
        <v>3</v>
      </c>
      <c r="B11" s="77" t="s">
        <v>144</v>
      </c>
      <c r="C11" s="77"/>
    </row>
    <row r="12" spans="1:4">
      <c r="A12" s="74" t="s">
        <v>110</v>
      </c>
      <c r="B12" s="78" t="s">
        <v>145</v>
      </c>
      <c r="C12" s="79">
        <v>0.05</v>
      </c>
    </row>
    <row r="13" spans="1:4">
      <c r="A13" s="76">
        <v>4</v>
      </c>
      <c r="B13" s="77" t="s">
        <v>146</v>
      </c>
      <c r="C13" s="77"/>
    </row>
    <row r="14" spans="1:4">
      <c r="A14" s="74" t="s">
        <v>147</v>
      </c>
      <c r="B14" s="75" t="s">
        <v>148</v>
      </c>
      <c r="C14" s="159"/>
    </row>
    <row r="15" spans="1:4">
      <c r="A15" s="74" t="s">
        <v>149</v>
      </c>
      <c r="B15" s="75" t="s">
        <v>150</v>
      </c>
      <c r="C15" s="159"/>
    </row>
    <row r="16" spans="1:4">
      <c r="A16" s="74" t="s">
        <v>151</v>
      </c>
      <c r="B16" s="75" t="s">
        <v>152</v>
      </c>
      <c r="C16" s="159"/>
    </row>
    <row r="17" spans="1:4">
      <c r="A17" s="74" t="s">
        <v>153</v>
      </c>
      <c r="B17" s="75" t="s">
        <v>154</v>
      </c>
      <c r="C17" s="159"/>
      <c r="D17" s="26" t="s">
        <v>155</v>
      </c>
    </row>
    <row r="18" spans="1:4">
      <c r="A18" s="76">
        <v>5</v>
      </c>
      <c r="B18" s="77" t="s">
        <v>156</v>
      </c>
      <c r="C18" s="77"/>
    </row>
    <row r="19" spans="1:4" ht="25.5">
      <c r="A19" s="74" t="s">
        <v>157</v>
      </c>
      <c r="B19" s="75" t="s">
        <v>158</v>
      </c>
      <c r="C19" s="160"/>
    </row>
    <row r="20" spans="1:4">
      <c r="A20" s="74" t="s">
        <v>159</v>
      </c>
      <c r="B20" s="59" t="s">
        <v>160</v>
      </c>
      <c r="C20" s="160"/>
    </row>
  </sheetData>
  <sheetProtection selectLockedCells="1"/>
  <customSheetViews>
    <customSheetView guid="{A6A12CC5-7389-4CE3-9025-BC246E81B05E}" fitToPage="1">
      <pane ySplit="7" topLeftCell="A8" activePane="bottomLeft" state="frozen"/>
      <selection pane="bottomLeft" activeCell="C17" sqref="C17"/>
      <pageMargins left="0" right="0" top="0" bottom="0" header="0" footer="0"/>
      <pageSetup scale="78" orientation="portrait" r:id="rId1"/>
    </customSheetView>
  </customSheetViews>
  <phoneticPr fontId="0" type="noConversion"/>
  <pageMargins left="0.28999999999999998" right="0.2" top="0.53" bottom="0.5" header="0.3" footer="0.3"/>
  <pageSetup scale="78"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7"/>
  <sheetViews>
    <sheetView zoomScaleNormal="100" workbookViewId="0">
      <selection activeCell="B5" sqref="B5"/>
    </sheetView>
  </sheetViews>
  <sheetFormatPr defaultColWidth="9.28515625" defaultRowHeight="12.75"/>
  <cols>
    <col min="1" max="1" width="5.42578125" style="26" customWidth="1"/>
    <col min="2" max="2" width="130.28515625" style="50" bestFit="1" customWidth="1"/>
    <col min="3" max="3" width="9.28515625" style="4"/>
    <col min="4" max="4" width="26.28515625" style="4" bestFit="1" customWidth="1"/>
    <col min="5" max="16384" width="9.28515625" style="4"/>
  </cols>
  <sheetData>
    <row r="1" spans="1:4" s="41" customFormat="1">
      <c r="A1" s="70"/>
      <c r="B1" s="23" t="str">
        <f>'8- Input Data'!B2</f>
        <v>Manatee County</v>
      </c>
      <c r="C1" s="4"/>
      <c r="D1" s="4"/>
    </row>
    <row r="2" spans="1:4" s="41" customFormat="1">
      <c r="A2" s="70"/>
      <c r="B2" s="24" t="s">
        <v>21</v>
      </c>
      <c r="C2"/>
      <c r="D2"/>
    </row>
    <row r="3" spans="1:4" s="41" customFormat="1">
      <c r="A3" s="70"/>
      <c r="B3" s="25" t="s">
        <v>161</v>
      </c>
      <c r="C3"/>
      <c r="D3"/>
    </row>
    <row r="4" spans="1:4" s="41" customFormat="1">
      <c r="A4" s="26"/>
      <c r="B4" s="27">
        <f ca="1">'8- Input Data'!E6</f>
        <v>44071</v>
      </c>
      <c r="C4"/>
      <c r="D4"/>
    </row>
    <row r="5" spans="1:4" s="41" customFormat="1">
      <c r="A5" s="26"/>
      <c r="B5" s="28"/>
      <c r="C5" s="4"/>
      <c r="D5" s="4"/>
    </row>
    <row r="6" spans="1:4" s="41" customFormat="1" ht="33">
      <c r="A6" s="26"/>
      <c r="B6" s="70" t="s">
        <v>162</v>
      </c>
      <c r="C6" s="70"/>
      <c r="D6" s="69"/>
    </row>
    <row r="7" spans="1:4">
      <c r="A7" s="237" t="str">
        <f>'8- Input Data'!B4</f>
        <v>Service Provider</v>
      </c>
      <c r="B7" s="238"/>
      <c r="C7" s="70"/>
      <c r="D7" s="70"/>
    </row>
    <row r="8" spans="1:4">
      <c r="A8" s="80"/>
      <c r="B8" s="81" t="s">
        <v>163</v>
      </c>
    </row>
    <row r="9" spans="1:4">
      <c r="A9" s="44">
        <v>1</v>
      </c>
      <c r="B9" s="51"/>
      <c r="C9" s="46"/>
    </row>
    <row r="10" spans="1:4">
      <c r="A10" s="44">
        <v>2</v>
      </c>
      <c r="B10" s="51"/>
      <c r="C10" s="46"/>
    </row>
    <row r="11" spans="1:4">
      <c r="A11" s="44">
        <v>3</v>
      </c>
      <c r="B11" s="51"/>
      <c r="C11" s="46"/>
    </row>
    <row r="12" spans="1:4">
      <c r="A12" s="44">
        <v>4</v>
      </c>
      <c r="B12" s="51"/>
      <c r="C12" s="46"/>
    </row>
    <row r="13" spans="1:4">
      <c r="A13" s="44">
        <v>5</v>
      </c>
      <c r="B13" s="51"/>
      <c r="C13" s="46"/>
    </row>
    <row r="14" spans="1:4">
      <c r="A14" s="80"/>
      <c r="B14" s="45" t="s">
        <v>164</v>
      </c>
      <c r="C14" s="46"/>
    </row>
    <row r="15" spans="1:4">
      <c r="A15" s="44">
        <v>1</v>
      </c>
      <c r="B15" s="60"/>
      <c r="C15" s="46"/>
    </row>
    <row r="16" spans="1:4">
      <c r="A16" s="44">
        <v>2</v>
      </c>
      <c r="B16" s="60"/>
    </row>
    <row r="17" spans="1:2">
      <c r="A17" s="44">
        <v>3</v>
      </c>
      <c r="B17" s="60"/>
    </row>
    <row r="18" spans="1:2">
      <c r="A18" s="44">
        <v>4</v>
      </c>
      <c r="B18" s="168"/>
    </row>
    <row r="19" spans="1:2">
      <c r="A19" s="44">
        <v>5</v>
      </c>
      <c r="B19" s="168"/>
    </row>
    <row r="23" spans="1:2" ht="15">
      <c r="B23" s="58"/>
    </row>
    <row r="25" spans="1:2" ht="15">
      <c r="B25" s="58"/>
    </row>
    <row r="26" spans="1:2" ht="15">
      <c r="B26" s="58"/>
    </row>
    <row r="27" spans="1:2" ht="15">
      <c r="B27" s="58"/>
    </row>
  </sheetData>
  <customSheetViews>
    <customSheetView guid="{A6A12CC5-7389-4CE3-9025-BC246E81B05E}" scale="130" fitToPage="1">
      <selection activeCell="B11" sqref="B11"/>
      <pageMargins left="0" right="0" top="0" bottom="0" header="0" footer="0"/>
      <pageSetup scale="57" orientation="portrait" r:id="rId1"/>
    </customSheetView>
  </customSheetViews>
  <mergeCells count="1">
    <mergeCell ref="A7:B7"/>
  </mergeCells>
  <phoneticPr fontId="0" type="noConversion"/>
  <pageMargins left="0.5" right="0.5" top="0.56999999999999995" bottom="0.5" header="0.3" footer="0.3"/>
  <pageSetup scale="57"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H13"/>
  <sheetViews>
    <sheetView workbookViewId="0">
      <selection activeCell="B25" sqref="B25"/>
    </sheetView>
  </sheetViews>
  <sheetFormatPr defaultColWidth="8.7109375" defaultRowHeight="12.75"/>
  <cols>
    <col min="1" max="1" width="6.28515625" style="2" bestFit="1" customWidth="1"/>
    <col min="2" max="2" width="52.140625" style="2" bestFit="1" customWidth="1"/>
    <col min="3" max="3" width="33.42578125" style="2" customWidth="1"/>
    <col min="4" max="4" width="3.42578125" style="2" customWidth="1"/>
    <col min="5" max="8" width="16.7109375" style="2" bestFit="1" customWidth="1"/>
    <col min="9" max="16384" width="8.7109375" style="2"/>
  </cols>
  <sheetData>
    <row r="2" spans="1:8">
      <c r="A2" s="4" t="s">
        <v>165</v>
      </c>
      <c r="B2" s="5" t="s">
        <v>166</v>
      </c>
      <c r="C2" s="70" t="s">
        <v>167</v>
      </c>
      <c r="D2" s="70"/>
      <c r="E2" s="6" t="s">
        <v>165</v>
      </c>
      <c r="F2" s="7" t="s">
        <v>168</v>
      </c>
      <c r="G2" s="3"/>
      <c r="H2" s="3"/>
    </row>
    <row r="3" spans="1:8">
      <c r="A3" s="4"/>
      <c r="B3" s="4"/>
      <c r="C3" s="4"/>
      <c r="D3" s="4"/>
      <c r="E3" s="8" t="s">
        <v>169</v>
      </c>
      <c r="F3" s="70"/>
      <c r="G3" s="70"/>
      <c r="H3" s="70"/>
    </row>
    <row r="4" spans="1:8">
      <c r="A4" s="9"/>
      <c r="B4" s="10" t="s">
        <v>37</v>
      </c>
      <c r="C4" s="11" t="s">
        <v>170</v>
      </c>
      <c r="D4" s="4"/>
      <c r="E4" s="12">
        <v>0.05</v>
      </c>
      <c r="F4" s="13" t="s">
        <v>171</v>
      </c>
      <c r="G4" s="13"/>
      <c r="H4" s="13"/>
    </row>
    <row r="6" spans="1:8">
      <c r="A6" s="70" t="s">
        <v>165</v>
      </c>
      <c r="B6" s="70" t="s">
        <v>172</v>
      </c>
      <c r="C6" s="70" t="s">
        <v>167</v>
      </c>
      <c r="D6" s="70"/>
      <c r="E6" s="14">
        <f ca="1">TODAY()</f>
        <v>44071</v>
      </c>
      <c r="F6" s="70" t="s">
        <v>167</v>
      </c>
      <c r="G6" s="70"/>
      <c r="H6" s="70"/>
    </row>
    <row r="8" spans="1:8">
      <c r="A8" s="70" t="s">
        <v>165</v>
      </c>
      <c r="B8" s="15"/>
      <c r="C8" s="70" t="s">
        <v>167</v>
      </c>
      <c r="D8" s="15"/>
      <c r="E8" s="70" t="s">
        <v>173</v>
      </c>
      <c r="F8" s="70" t="s">
        <v>167</v>
      </c>
      <c r="G8" s="70"/>
      <c r="H8" s="70"/>
    </row>
    <row r="10" spans="1:8">
      <c r="A10" s="70" t="s">
        <v>165</v>
      </c>
      <c r="B10" s="70" t="s">
        <v>174</v>
      </c>
      <c r="C10" s="70" t="s">
        <v>167</v>
      </c>
      <c r="D10" s="70"/>
      <c r="E10" s="16" t="s">
        <v>175</v>
      </c>
      <c r="F10" s="70" t="s">
        <v>167</v>
      </c>
      <c r="G10" s="70"/>
      <c r="H10" s="70"/>
    </row>
    <row r="11" spans="1:8" ht="13.5" thickBot="1">
      <c r="A11" s="70"/>
      <c r="B11" s="70"/>
      <c r="C11" s="70"/>
      <c r="D11" s="70"/>
      <c r="E11" s="70"/>
      <c r="F11" s="70"/>
      <c r="G11" s="70"/>
      <c r="H11" s="70"/>
    </row>
    <row r="12" spans="1:8">
      <c r="A12" s="17"/>
      <c r="B12" s="18"/>
      <c r="C12" s="18"/>
      <c r="D12" s="18"/>
      <c r="E12" s="18"/>
      <c r="F12" s="19"/>
      <c r="G12" s="70"/>
      <c r="H12" s="70"/>
    </row>
    <row r="13" spans="1:8">
      <c r="A13" s="9"/>
      <c r="B13" s="10" t="s">
        <v>176</v>
      </c>
      <c r="C13" s="20" t="s">
        <v>177</v>
      </c>
      <c r="D13" s="7"/>
      <c r="E13" s="82"/>
      <c r="F13" s="21" t="s">
        <v>178</v>
      </c>
      <c r="G13" s="70" t="s">
        <v>179</v>
      </c>
      <c r="H13" s="22"/>
    </row>
  </sheetData>
  <customSheetViews>
    <customSheetView guid="{A6A12CC5-7389-4CE3-9025-BC246E81B05E}">
      <selection activeCell="I12" sqref="I12"/>
      <pageMargins left="0" right="0" top="0" bottom="0" header="0" footer="0"/>
    </customSheetView>
  </customSheetViews>
  <phoneticPr fontId="3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c5125960-5533-4960-8801-108db8a872fc" ContentTypeId="0x01" PreviousValue="false"/>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5FA6B4B463A3E49860607591089F9F6" ma:contentTypeVersion="2" ma:contentTypeDescription="Create a new document." ma:contentTypeScope="" ma:versionID="1359d25000c239f40dd6e6b0280920c7">
  <xsd:schema xmlns:xsd="http://www.w3.org/2001/XMLSchema" xmlns:xs="http://www.w3.org/2001/XMLSchema" xmlns:p="http://schemas.microsoft.com/office/2006/metadata/properties" xmlns:ns2="97293E1D-92D8-4BCF-9014-73AC79B8C330" xmlns:ns3="9c4e7007-63a5-420a-8294-64f814fe93d0" targetNamespace="http://schemas.microsoft.com/office/2006/metadata/properties" ma:root="true" ma:fieldsID="92c6153d4195a360e21ab16e18d0b144" ns2:_="" ns3:_="">
    <xsd:import namespace="97293E1D-92D8-4BCF-9014-73AC79B8C330"/>
    <xsd:import namespace="9c4e7007-63a5-420a-8294-64f814fe93d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293E1D-92D8-4BCF-9014-73AC79B8C3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4e7007-63a5-420a-8294-64f814fe93d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C53791-7126-4106-9748-6B0453884F01}">
  <ds:schemaRefs>
    <ds:schemaRef ds:uri="http://schemas.microsoft.com/sharepoint/v3/contenttype/forms"/>
  </ds:schemaRefs>
</ds:datastoreItem>
</file>

<file path=customXml/itemProps2.xml><?xml version="1.0" encoding="utf-8"?>
<ds:datastoreItem xmlns:ds="http://schemas.openxmlformats.org/officeDocument/2006/customXml" ds:itemID="{E0A207F2-89D0-44F7-8FE9-D5AA7B5A81AD}">
  <ds:schemaRefs>
    <ds:schemaRef ds:uri="Microsoft.SharePoint.Taxonomy.ContentTypeSync"/>
  </ds:schemaRefs>
</ds:datastoreItem>
</file>

<file path=customXml/itemProps3.xml><?xml version="1.0" encoding="utf-8"?>
<ds:datastoreItem xmlns:ds="http://schemas.openxmlformats.org/officeDocument/2006/customXml" ds:itemID="{C6B5E6FA-0B96-4C40-AE04-CA3BF5BF493F}">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8BC90D02-339F-4444-B882-9B94BD6ABD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293E1D-92D8-4BCF-9014-73AC79B8C330"/>
    <ds:schemaRef ds:uri="9c4e7007-63a5-420a-8294-64f814fe93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1- Instruction Overview</vt:lpstr>
      <vt:lpstr>2- EE Demographics &amp; Data Files</vt:lpstr>
      <vt:lpstr>3- Totals Services</vt:lpstr>
      <vt:lpstr>4- Implementation</vt:lpstr>
      <vt:lpstr>5- Ongoing</vt:lpstr>
      <vt:lpstr>6- Standard Caveats</vt:lpstr>
      <vt:lpstr>7- Non Std Caveats</vt:lpstr>
      <vt:lpstr>8- Input Data</vt:lpstr>
      <vt:lpstr>AnnualOngoing</vt:lpstr>
      <vt:lpstr>AnnualOther</vt:lpstr>
      <vt:lpstr>Implementation</vt:lpstr>
      <vt:lpstr>MonthlyOngoing</vt:lpstr>
    </vt:vector>
  </TitlesOfParts>
  <Manager/>
  <Company>Rhonda Marcucci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Steiner RFP Pricing</dc:title>
  <dc:subject/>
  <dc:creator>Rhonda Marcucci</dc:creator>
  <cp:keywords/>
  <dc:description/>
  <cp:lastModifiedBy>renamed_admin</cp:lastModifiedBy>
  <cp:revision/>
  <dcterms:created xsi:type="dcterms:W3CDTF">2008-03-18T18:11:25Z</dcterms:created>
  <dcterms:modified xsi:type="dcterms:W3CDTF">2020-08-28T18:42:28Z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0x01010005FA6B4B463A3E49860607591089F9F6</vt:lpwstr>
  </property>
</Properties>
</file>