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437AJ Satellite Lift Stateion R &amp; R 2020 Group 1\Working Docs\Solicitation Docs\"/>
    </mc:Choice>
  </mc:AlternateContent>
  <xr:revisionPtr revIDLastSave="0" documentId="13_ncr:1_{89352FC6-6BF7-4020-A5FC-EE7423F7A9FC}" xr6:coauthVersionLast="37" xr6:coauthVersionMax="37" xr10:uidLastSave="{00000000-0000-0000-0000-000000000000}"/>
  <bookViews>
    <workbookView xWindow="-120" yWindow="-120" windowWidth="29040" windowHeight="17640" tabRatio="882" xr2:uid="{00000000-000D-0000-FFFF-FFFF00000000}"/>
  </bookViews>
  <sheets>
    <sheet name=" PDF Bid Form  " sheetId="36" r:id="rId1"/>
  </sheets>
  <definedNames>
    <definedName name="_xlnm.Print_Area">#REF!</definedName>
    <definedName name="_xlnm.Print_Titles" localSheetId="0">' PDF Bid Form  '!$1:$5</definedName>
    <definedName name="Second_Print_Area" localSheetId="0">#REF!</definedName>
    <definedName name="Second_Print_Area">#REF!</definedName>
  </definedNames>
  <calcPr calcId="179021" calcMode="autoNoTable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8" i="36" l="1"/>
  <c r="F237" i="36"/>
  <c r="F234" i="36"/>
  <c r="F233" i="36"/>
  <c r="F232" i="36"/>
  <c r="F231" i="36"/>
  <c r="F225" i="36"/>
  <c r="F224" i="36"/>
  <c r="F223" i="36"/>
  <c r="F221" i="36"/>
  <c r="F220" i="36"/>
  <c r="F219" i="36"/>
  <c r="F218" i="36"/>
  <c r="F217" i="36"/>
  <c r="F216" i="36"/>
  <c r="F215" i="36"/>
  <c r="F214" i="36"/>
  <c r="F213" i="36"/>
  <c r="F212" i="36"/>
  <c r="F210" i="36"/>
  <c r="F209" i="36"/>
  <c r="F208" i="36"/>
  <c r="F205" i="36"/>
  <c r="F204" i="36"/>
  <c r="F203" i="36"/>
  <c r="F202" i="36"/>
  <c r="F200" i="36"/>
  <c r="F199" i="36"/>
  <c r="F197" i="36"/>
  <c r="F195" i="36"/>
  <c r="F194" i="36"/>
  <c r="F193" i="36"/>
  <c r="F192" i="36"/>
  <c r="F191" i="36"/>
  <c r="F190" i="36"/>
  <c r="F187" i="36"/>
  <c r="F185" i="36"/>
  <c r="F183" i="36"/>
  <c r="F182" i="36"/>
  <c r="F180" i="36"/>
  <c r="F176" i="36"/>
  <c r="F175" i="36"/>
  <c r="F174" i="36"/>
  <c r="F173" i="36"/>
  <c r="F172" i="36"/>
  <c r="F165" i="36"/>
  <c r="F164" i="36"/>
  <c r="F161" i="36"/>
  <c r="F160" i="36"/>
  <c r="F159" i="36"/>
  <c r="F158" i="36"/>
  <c r="F157" i="36"/>
  <c r="F156" i="36"/>
  <c r="F155" i="36"/>
  <c r="F154" i="36"/>
  <c r="F153" i="36"/>
  <c r="F152" i="36"/>
  <c r="F151" i="36"/>
  <c r="F149" i="36"/>
  <c r="F148" i="36"/>
  <c r="F147" i="36"/>
  <c r="F146" i="36"/>
  <c r="F145" i="36"/>
  <c r="F140" i="36"/>
  <c r="F139" i="36"/>
  <c r="F138" i="36"/>
  <c r="F137" i="36"/>
  <c r="F136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8" i="36"/>
  <c r="F117" i="36"/>
  <c r="F116" i="36"/>
  <c r="F113" i="36"/>
  <c r="F112" i="36"/>
  <c r="F111" i="36"/>
  <c r="F109" i="36"/>
  <c r="F108" i="36"/>
  <c r="F107" i="36"/>
  <c r="F105" i="36"/>
  <c r="F103" i="36"/>
  <c r="F102" i="36"/>
  <c r="F101" i="36"/>
  <c r="F100" i="36"/>
  <c r="F99" i="36"/>
  <c r="F98" i="36"/>
  <c r="F96" i="36"/>
  <c r="F95" i="36"/>
  <c r="F93" i="36"/>
  <c r="F91" i="36"/>
  <c r="F90" i="36"/>
  <c r="F88" i="36"/>
  <c r="F86" i="36"/>
  <c r="F84" i="36"/>
  <c r="F83" i="36"/>
  <c r="F82" i="36"/>
  <c r="F81" i="36"/>
  <c r="F80" i="36"/>
  <c r="F73" i="36"/>
  <c r="F72" i="36"/>
  <c r="F69" i="36"/>
  <c r="F68" i="36"/>
  <c r="F66" i="36"/>
  <c r="F62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5" i="36"/>
  <c r="F44" i="36"/>
  <c r="F42" i="36"/>
  <c r="F41" i="36"/>
  <c r="F38" i="36"/>
  <c r="F37" i="36"/>
  <c r="F35" i="36"/>
  <c r="F34" i="36"/>
  <c r="F33" i="36"/>
  <c r="F30" i="36"/>
  <c r="F28" i="36"/>
  <c r="F27" i="36"/>
  <c r="F26" i="36"/>
  <c r="F24" i="36"/>
  <c r="F22" i="36"/>
  <c r="F21" i="36"/>
  <c r="F20" i="36"/>
  <c r="F19" i="36"/>
  <c r="F18" i="36"/>
  <c r="F17" i="36"/>
  <c r="F16" i="36"/>
  <c r="F13" i="36"/>
  <c r="F11" i="36"/>
  <c r="F10" i="36"/>
  <c r="F9" i="36"/>
  <c r="F8" i="36"/>
  <c r="F7" i="36"/>
  <c r="F236" i="36" l="1"/>
  <c r="F239" i="36" s="1"/>
  <c r="F71" i="36"/>
  <c r="F74" i="36" s="1"/>
  <c r="F143" i="36"/>
  <c r="F162" i="36"/>
  <c r="A173" i="36"/>
  <c r="A174" i="36" s="1"/>
  <c r="A175" i="36" s="1"/>
  <c r="A176" i="36" s="1"/>
  <c r="A177" i="36" s="1"/>
  <c r="A81" i="36"/>
  <c r="A82" i="36" s="1"/>
  <c r="A83" i="36" s="1"/>
  <c r="A84" i="36" s="1"/>
  <c r="A85" i="36" s="1"/>
  <c r="A8" i="36"/>
  <c r="A9" i="36" s="1"/>
  <c r="A10" i="36" s="1"/>
  <c r="A11" i="36" s="1"/>
  <c r="A12" i="36" s="1"/>
  <c r="F75" i="36" l="1"/>
  <c r="F76" i="36" s="1"/>
  <c r="F240" i="36"/>
  <c r="F241" i="36" s="1"/>
  <c r="F163" i="36"/>
  <c r="F166" i="36" s="1"/>
  <c r="A13" i="36"/>
  <c r="A14" i="36"/>
  <c r="A178" i="36"/>
  <c r="A179" i="36"/>
  <c r="A87" i="36"/>
  <c r="A86" i="36"/>
  <c r="F167" i="36" l="1"/>
  <c r="F168" i="36" s="1"/>
  <c r="F243" i="36" s="1"/>
  <c r="A17" i="36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15" i="36"/>
  <c r="A16" i="36" s="1"/>
  <c r="A90" i="36"/>
  <c r="A91" i="36" s="1"/>
  <c r="A92" i="36" s="1"/>
  <c r="A93" i="36" s="1"/>
  <c r="A94" i="36" s="1"/>
  <c r="A95" i="36" s="1"/>
  <c r="A96" i="36" s="1"/>
  <c r="A97" i="36" s="1"/>
  <c r="A98" i="36" s="1"/>
  <c r="A88" i="36"/>
  <c r="A89" i="36" s="1"/>
  <c r="A182" i="36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80" i="36"/>
  <c r="A197" i="36" l="1"/>
  <c r="A198" i="36" s="1"/>
  <c r="A199" i="36" s="1"/>
  <c r="A200" i="36" s="1"/>
  <c r="A201" i="36" s="1"/>
  <c r="A202" i="36"/>
  <c r="A203" i="36" s="1"/>
  <c r="A204" i="36" s="1"/>
  <c r="A205" i="36" s="1"/>
  <c r="A206" i="36" s="1"/>
  <c r="A207" i="36" s="1"/>
  <c r="A208" i="36" s="1"/>
  <c r="A209" i="36" s="1"/>
  <c r="A210" i="36" s="1"/>
  <c r="A211" i="36" s="1"/>
  <c r="A99" i="36"/>
  <c r="A100" i="36" s="1"/>
  <c r="A101" i="36" s="1"/>
  <c r="A102" i="36" s="1"/>
  <c r="A103" i="36" s="1"/>
  <c r="A104" i="36" s="1"/>
  <c r="A181" i="36"/>
  <c r="A37" i="36"/>
  <c r="A38" i="36" s="1"/>
  <c r="A39" i="36" s="1"/>
  <c r="A40" i="36" s="1"/>
  <c r="A41" i="36" s="1"/>
  <c r="A42" i="36" s="1"/>
  <c r="A43" i="36" s="1"/>
  <c r="A44" i="36" s="1"/>
  <c r="A45" i="36" s="1"/>
  <c r="A46" i="36" s="1"/>
  <c r="A212" i="36" l="1"/>
  <c r="A213" i="36"/>
  <c r="A214" i="36" s="1"/>
  <c r="A215" i="36" s="1"/>
  <c r="A216" i="36" s="1"/>
  <c r="A217" i="36" s="1"/>
  <c r="A105" i="36"/>
  <c r="A106" i="36" s="1"/>
  <c r="A107" i="36" s="1"/>
  <c r="A108" i="36" s="1"/>
  <c r="A109" i="36" s="1"/>
  <c r="A110" i="36"/>
  <c r="A111" i="36" s="1"/>
  <c r="A112" i="36" s="1"/>
  <c r="A113" i="36" s="1"/>
  <c r="A114" i="36" s="1"/>
  <c r="A115" i="36" s="1"/>
  <c r="A116" i="36" s="1"/>
  <c r="A117" i="36" s="1"/>
  <c r="A118" i="36" s="1"/>
  <c r="A119" i="36" s="1"/>
  <c r="A33" i="36"/>
  <c r="A34" i="36" s="1"/>
  <c r="A35" i="36" s="1"/>
  <c r="A36" i="36" s="1"/>
  <c r="A48" i="36"/>
  <c r="A49" i="36" s="1"/>
  <c r="A50" i="36" s="1"/>
  <c r="A51" i="36" s="1"/>
  <c r="A52" i="36" s="1"/>
  <c r="A47" i="36"/>
  <c r="A218" i="36" l="1"/>
  <c r="A219" i="36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53" i="36"/>
  <c r="A54" i="36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120" i="36"/>
  <c r="A121" i="36"/>
  <c r="A122" i="36" s="1"/>
  <c r="A123" i="36" s="1"/>
  <c r="A124" i="36" s="1"/>
  <c r="A125" i="36" s="1"/>
  <c r="A73" i="36" l="1"/>
  <c r="A75" i="36" s="1"/>
  <c r="A127" i="36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5" i="36" s="1"/>
  <c r="A146" i="36" s="1"/>
  <c r="A147" i="36" s="1"/>
  <c r="A148" i="36" s="1"/>
  <c r="A149" i="36" s="1"/>
  <c r="A150" i="36" s="1"/>
  <c r="A126" i="36"/>
  <c r="A238" i="36"/>
  <c r="A158" i="36" l="1"/>
  <c r="A159" i="36" s="1"/>
  <c r="A160" i="36" s="1"/>
  <c r="A161" i="36" s="1"/>
  <c r="A151" i="36"/>
  <c r="A152" i="36" s="1"/>
  <c r="A153" i="36" s="1"/>
  <c r="A154" i="36" s="1"/>
  <c r="A155" i="36" s="1"/>
  <c r="A156" i="36" s="1"/>
  <c r="A157" i="36" s="1"/>
  <c r="A167" i="36" l="1"/>
</calcChain>
</file>

<file path=xl/sharedStrings.xml><?xml version="1.0" encoding="utf-8"?>
<sst xmlns="http://schemas.openxmlformats.org/spreadsheetml/2006/main" count="415" uniqueCount="121">
  <si>
    <t>DESCRIPTION</t>
  </si>
  <si>
    <t>QTY.</t>
  </si>
  <si>
    <t>LF</t>
  </si>
  <si>
    <t>EA</t>
  </si>
  <si>
    <t>Wetwell Cleaning</t>
  </si>
  <si>
    <t>SF</t>
  </si>
  <si>
    <t>By-Pass Pumping</t>
  </si>
  <si>
    <t>Mobilization*</t>
  </si>
  <si>
    <t>ITEM NO.</t>
  </si>
  <si>
    <t>VF</t>
  </si>
  <si>
    <t>EXTENDED PRICE
($)</t>
  </si>
  <si>
    <t>Resilient (Link) Seals w/ Carrier Pipe &amp; Liner Repair</t>
  </si>
  <si>
    <t>S.S. Pipe Bracing, 6 ft dia.</t>
  </si>
  <si>
    <t>Ductile Iron Fittings</t>
  </si>
  <si>
    <t>LS</t>
  </si>
  <si>
    <t>Wetwell Liner, spray-on</t>
  </si>
  <si>
    <t>Concrete Slab, Valve Assembly</t>
  </si>
  <si>
    <t>Brick &amp; Mortar Valve Supports, 3 Total, Max. 8" High (if required)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</si>
  <si>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</si>
  <si>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</si>
  <si>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</si>
  <si>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</si>
  <si>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</si>
  <si>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Contract Contingency (10% of Subtotal Construction Cost)</t>
  </si>
  <si>
    <t>Remove &amp; Replace Electrical Mounting Structure</t>
  </si>
  <si>
    <t>Grout Fill Ex. Drain, abandon</t>
  </si>
  <si>
    <t>2" S.S.Pump Guide Rail System</t>
  </si>
  <si>
    <t>Record Drawings*</t>
  </si>
  <si>
    <t>Aluminum Hatch Cover, 36" x 48", single door (Wetwell)</t>
  </si>
  <si>
    <t>Aluminum Hatch Cover, 48" x 48", double door (Valve Vault)</t>
  </si>
  <si>
    <t>Washed Shell with Weed Barrier</t>
  </si>
  <si>
    <t>Install New Lift Station Driveway, 6" thick concrete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</si>
  <si>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</si>
  <si>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</si>
  <si>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</si>
  <si>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</si>
  <si>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</si>
  <si>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</si>
  <si>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</si>
  <si>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Coupling Adapters, D.I., FLG, 4"</t>
  </si>
  <si>
    <t>Ex. Antenna Concrete Base, remove &amp; disposal</t>
  </si>
  <si>
    <t>Influent Line Plug, 8"</t>
  </si>
  <si>
    <t>U/M</t>
  </si>
  <si>
    <t>UNIT               PRICE</t>
  </si>
  <si>
    <t>Sodding</t>
  </si>
  <si>
    <t>Wetwell Discharge Piping, HDPE DR-11, 4"</t>
  </si>
  <si>
    <t>Pump Base Ells, BPIU-14</t>
  </si>
  <si>
    <t>Pipe, PVC (DR-18), 4"</t>
  </si>
  <si>
    <t>Remove &amp; Replace Electrical Service</t>
  </si>
  <si>
    <t>Subtotal Construction Cost</t>
  </si>
  <si>
    <t>TCU &amp; Fiberglass Enclosure, DFS</t>
  </si>
  <si>
    <t>Junction Box, 304 SS</t>
  </si>
  <si>
    <t>Remove &amp; Replace Ex. PVC Drain P-trap (regrout)</t>
  </si>
  <si>
    <t>Concrete Repair, 2" thick (if required)</t>
  </si>
  <si>
    <t xml:space="preserve">     Tee, FLG, 4"</t>
  </si>
  <si>
    <t xml:space="preserve">     Cross, FLG, 4"</t>
  </si>
  <si>
    <t xml:space="preserve">     90, FLG, 4"</t>
  </si>
  <si>
    <t xml:space="preserve">     90, MJ, 4"</t>
  </si>
  <si>
    <t>Level Transducer, GXS3-PP300-A49-B49-50-C01-D49</t>
  </si>
  <si>
    <t>PVC Vent, Sch 80, 6"</t>
  </si>
  <si>
    <t>Modify Existing Rim Elevation</t>
  </si>
  <si>
    <t xml:space="preserve">     Wet Well</t>
  </si>
  <si>
    <t>Replace Existing Top Slab</t>
  </si>
  <si>
    <t>Influent Line Plug, 10"</t>
  </si>
  <si>
    <t>S.S. Pipe Bracing, 7 ft dia.</t>
  </si>
  <si>
    <t xml:space="preserve">     Reducer, MJ, 4"x6"</t>
  </si>
  <si>
    <t>Reinforced Concrete Slab (poured in place)</t>
  </si>
  <si>
    <t>Emergency Backup Pump &amp; Fuel Tank</t>
  </si>
  <si>
    <t>PVC Pipe (C900, DR-18), 6" (Pump Discharge Line)</t>
  </si>
  <si>
    <t>HDPE DR-11, 8" (Pump Suction Line)</t>
  </si>
  <si>
    <t>4"x6" Red., DI, FLG</t>
  </si>
  <si>
    <t>4"x8" Red., DI, FLG</t>
  </si>
  <si>
    <t>6" 45 deg., DI, FLG</t>
  </si>
  <si>
    <t>6" 90 deg., DI, FLG</t>
  </si>
  <si>
    <t>8" 45 deg., DI, FLG</t>
  </si>
  <si>
    <t>8" 90 deg., DI, FLG</t>
  </si>
  <si>
    <t>8" 90 deg., DI, MJ</t>
  </si>
  <si>
    <t>Sch 80 PVC Conduit, 2"</t>
  </si>
  <si>
    <t>PVC Stilling Well, 6"</t>
  </si>
  <si>
    <t>Permits</t>
  </si>
  <si>
    <t xml:space="preserve"> EMERGENCY GENERATOR REMOVAL-EMERGENCY BACKUP PUMP INSTALLATION</t>
  </si>
  <si>
    <t>Site Demolition</t>
  </si>
  <si>
    <t>Intentionally Left Blank</t>
  </si>
  <si>
    <t>Existing Manhole Rim, modification</t>
  </si>
  <si>
    <t>Aluminum Hatch Cover, 30" x 54", single door (Wetwell)</t>
  </si>
  <si>
    <t>Gate Valve, MJ, 6"</t>
  </si>
  <si>
    <t>Quick Coupler Adapter, aluminum, male w/ Alum. Dust Cap, 4"</t>
  </si>
  <si>
    <t>Remove Ex. Liner</t>
  </si>
  <si>
    <t>Water Service Connection and Line</t>
  </si>
  <si>
    <t>Upgrade / Relocate Ex. Meter, Backflow, &amp; Hose Bibb Assembly</t>
  </si>
  <si>
    <t xml:space="preserve">     Includes TCU Bubbler Unit (TBU-360) by DFS</t>
  </si>
  <si>
    <t>Abandon Existing Structure</t>
  </si>
  <si>
    <t>Complete Removal of Existing Structure</t>
  </si>
  <si>
    <t>Construct New Valve Vault</t>
  </si>
  <si>
    <t>Replace Ex. Tapping Saddle; Install Brass Plug</t>
  </si>
  <si>
    <t>6' High Black Vinyl Coated Galvanized Corner/Gate Post</t>
  </si>
  <si>
    <t>6' High Black Vinyl Coated Galvanized Fence</t>
  </si>
  <si>
    <t>6' High Black Vinyl Coated Galvanized Fence Gate</t>
  </si>
  <si>
    <t>Elect. System Study &amp; Elect. Study Analysis, (NFPA 70E), complete</t>
  </si>
  <si>
    <t>54-63</t>
  </si>
  <si>
    <t xml:space="preserve">APPENDIX K, BID PRICING FORM </t>
  </si>
  <si>
    <t>IFBC NO. 20-TA003437AJ</t>
  </si>
  <si>
    <t>BID BASED ON A COMPLETION TIME OF 270 CALENDAR DAYS</t>
  </si>
  <si>
    <t xml:space="preserve"> Valve Vault</t>
  </si>
  <si>
    <t xml:space="preserve"> Wet Well</t>
  </si>
  <si>
    <t>Total Base Bid Based on Completion Time of 270 Calendar Days for Manatee Palms 312</t>
  </si>
  <si>
    <t>Total Bid with Contract Contingency Based on Completion Time of 270 Calendar Days for Manatee Palms 312</t>
  </si>
  <si>
    <t xml:space="preserve"> LS Manatee Palms 312</t>
  </si>
  <si>
    <t>LS Rye Rd School 355</t>
  </si>
  <si>
    <t xml:space="preserve">Mobilization </t>
  </si>
  <si>
    <t>Record Drawings</t>
  </si>
  <si>
    <t>Subtotal Overall Cost</t>
  </si>
  <si>
    <t>LS River Wilderness 3 531</t>
  </si>
  <si>
    <t xml:space="preserve">Total Base Bid Based on Completion Time of 270 Calendar Days </t>
  </si>
  <si>
    <t>Total Bid with Contract Contingency Based on Completion Time of 270 Calendar Days for River Wilderness 3 531</t>
  </si>
  <si>
    <t>Grand Total Bid with Contract Contingency Based on Completion Time of 270 Calendar Days (Manatee Palm 312 + Rye Rd School 355  + River Wilderness 3 531)</t>
  </si>
  <si>
    <t>SATELLITE LIFT (LS) STATION R&amp;R 2020 Group 1</t>
  </si>
  <si>
    <t>Total Bid with Contract Contingency Based on Completion Time of 270 Calendar Days for LS Rye Rd School 355</t>
  </si>
  <si>
    <t>Generator Subtotal Construction Cost</t>
  </si>
  <si>
    <t>Includes TCU Bubbler Unit (TBU-360) by DFS</t>
  </si>
  <si>
    <t xml:space="preserve">     2"  saddle and PE tubing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</si>
</sst>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8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9" fontId="10" fillId="0" borderId="0" applyFont="0" applyFill="0" applyBorder="0" applyAlignment="0" applyProtection="0"/>
    <xf numFmtId="0" fontId="6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14" fillId="0" borderId="0" xfId="1" applyFont="1" applyFill="1" applyAlignment="1" applyProtection="1">
      <alignment vertical="center"/>
    </xf>
    <xf numFmtId="0" fontId="13" fillId="3" borderId="2" xfId="1" applyFont="1" applyFill="1" applyBorder="1" applyAlignment="1" applyProtection="1">
      <alignment horizontal="left" vertical="center" wrapText="1"/>
    </xf>
    <xf numFmtId="38" fontId="13" fillId="3" borderId="2" xfId="1" applyNumberFormat="1" applyFont="1" applyFill="1" applyBorder="1" applyAlignment="1" applyProtection="1">
      <alignment horizontal="left" vertical="center" wrapText="1"/>
    </xf>
    <xf numFmtId="40" fontId="13" fillId="3" borderId="2" xfId="1" applyNumberFormat="1" applyFont="1" applyFill="1" applyBorder="1" applyAlignment="1" applyProtection="1">
      <alignment horizontal="left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/>
    </xf>
    <xf numFmtId="0" fontId="14" fillId="0" borderId="2" xfId="23" applyFont="1" applyFill="1" applyBorder="1" applyAlignment="1" applyProtection="1">
      <alignment horizontal="left" vertical="center"/>
    </xf>
    <xf numFmtId="0" fontId="14" fillId="0" borderId="2" xfId="23" applyNumberFormat="1" applyFont="1" applyFill="1" applyBorder="1" applyAlignment="1" applyProtection="1">
      <alignment horizontal="left" vertical="center"/>
    </xf>
    <xf numFmtId="44" fontId="14" fillId="0" borderId="2" xfId="30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2" fontId="14" fillId="0" borderId="2" xfId="23" applyNumberFormat="1" applyFont="1" applyFill="1" applyBorder="1" applyAlignment="1" applyProtection="1">
      <alignment horizontal="left" vertical="center"/>
    </xf>
    <xf numFmtId="0" fontId="14" fillId="0" borderId="2" xfId="1" applyNumberFormat="1" applyFont="1" applyFill="1" applyBorder="1" applyAlignment="1" applyProtection="1">
      <alignment horizontal="left" vertical="center"/>
    </xf>
    <xf numFmtId="0" fontId="14" fillId="0" borderId="2" xfId="3" applyNumberFormat="1" applyFont="1" applyFill="1" applyBorder="1" applyAlignment="1" applyProtection="1">
      <alignment horizontal="left" vertical="center"/>
    </xf>
    <xf numFmtId="38" fontId="14" fillId="0" borderId="2" xfId="23" applyNumberFormat="1" applyFont="1" applyFill="1" applyBorder="1" applyAlignment="1" applyProtection="1">
      <alignment horizontal="left" vertical="center"/>
    </xf>
    <xf numFmtId="0" fontId="14" fillId="0" borderId="2" xfId="1" applyFont="1" applyBorder="1" applyAlignment="1" applyProtection="1">
      <alignment horizontal="left" vertical="center"/>
    </xf>
    <xf numFmtId="44" fontId="13" fillId="0" borderId="2" xfId="30" applyNumberFormat="1" applyFont="1" applyFill="1" applyBorder="1" applyAlignment="1" applyProtection="1">
      <alignment horizontal="left" vertical="center"/>
    </xf>
    <xf numFmtId="4" fontId="14" fillId="0" borderId="2" xfId="1" applyNumberFormat="1" applyFont="1" applyFill="1" applyBorder="1" applyAlignment="1" applyProtection="1">
      <alignment horizontal="left" vertical="center"/>
    </xf>
    <xf numFmtId="0" fontId="14" fillId="0" borderId="13" xfId="1" applyFont="1" applyFill="1" applyBorder="1" applyAlignment="1" applyProtection="1">
      <alignment horizontal="left" vertical="center"/>
    </xf>
    <xf numFmtId="4" fontId="14" fillId="3" borderId="17" xfId="1" applyNumberFormat="1" applyFont="1" applyFill="1" applyBorder="1" applyAlignment="1" applyProtection="1">
      <alignment horizontal="left" vertical="center"/>
    </xf>
    <xf numFmtId="44" fontId="13" fillId="0" borderId="19" xfId="30" applyFont="1" applyFill="1" applyBorder="1" applyAlignment="1" applyProtection="1">
      <alignment horizontal="left" vertical="center"/>
    </xf>
    <xf numFmtId="0" fontId="14" fillId="0" borderId="1" xfId="1" applyFont="1" applyFill="1" applyBorder="1" applyAlignment="1" applyProtection="1">
      <alignment horizontal="left" vertical="center"/>
    </xf>
    <xf numFmtId="9" fontId="14" fillId="0" borderId="2" xfId="6" applyFont="1" applyFill="1" applyBorder="1" applyAlignment="1" applyProtection="1">
      <alignment horizontal="left" vertical="center"/>
    </xf>
    <xf numFmtId="44" fontId="13" fillId="0" borderId="18" xfId="30" applyNumberFormat="1" applyFont="1" applyFill="1" applyBorder="1" applyAlignment="1" applyProtection="1">
      <alignment horizontal="left" vertical="center"/>
    </xf>
    <xf numFmtId="0" fontId="13" fillId="3" borderId="4" xfId="1" applyFont="1" applyFill="1" applyBorder="1" applyAlignment="1" applyProtection="1">
      <alignment horizontal="left" vertical="center" wrapText="1"/>
    </xf>
    <xf numFmtId="4" fontId="14" fillId="3" borderId="5" xfId="1" applyNumberFormat="1" applyFont="1" applyFill="1" applyBorder="1" applyAlignment="1" applyProtection="1">
      <alignment horizontal="left" vertical="center"/>
    </xf>
    <xf numFmtId="44" fontId="13" fillId="0" borderId="3" xfId="30" applyNumberFormat="1" applyFont="1" applyFill="1" applyBorder="1" applyAlignment="1" applyProtection="1">
      <alignment horizontal="left" vertical="center"/>
    </xf>
    <xf numFmtId="0" fontId="14" fillId="2" borderId="12" xfId="1" applyFont="1" applyFill="1" applyBorder="1" applyAlignment="1" applyProtection="1">
      <alignment horizontal="left" vertical="center"/>
    </xf>
    <xf numFmtId="38" fontId="14" fillId="2" borderId="12" xfId="1" applyNumberFormat="1" applyFont="1" applyFill="1" applyBorder="1" applyAlignment="1" applyProtection="1">
      <alignment horizontal="left" vertical="center"/>
    </xf>
    <xf numFmtId="40" fontId="14" fillId="2" borderId="12" xfId="1" applyNumberFormat="1" applyFont="1" applyFill="1" applyBorder="1" applyAlignment="1" applyProtection="1">
      <alignment horizontal="left" vertical="center"/>
    </xf>
    <xf numFmtId="38" fontId="14" fillId="0" borderId="2" xfId="23" applyNumberFormat="1" applyFont="1" applyFill="1" applyBorder="1" applyAlignment="1" applyProtection="1">
      <alignment vertical="center"/>
    </xf>
    <xf numFmtId="44" fontId="13" fillId="0" borderId="2" xfId="30" applyFont="1" applyFill="1" applyBorder="1" applyAlignment="1" applyProtection="1">
      <alignment horizontal="right" vertical="center"/>
    </xf>
    <xf numFmtId="44" fontId="13" fillId="0" borderId="2" xfId="30" applyFont="1" applyFill="1" applyBorder="1" applyAlignment="1" applyProtection="1">
      <alignment horizontal="left" vertical="center"/>
    </xf>
    <xf numFmtId="38" fontId="14" fillId="0" borderId="13" xfId="23" applyNumberFormat="1" applyFont="1" applyFill="1" applyBorder="1" applyAlignment="1" applyProtection="1">
      <alignment horizontal="left" vertical="center"/>
    </xf>
    <xf numFmtId="0" fontId="14" fillId="0" borderId="2" xfId="23" applyFont="1" applyFill="1" applyBorder="1" applyAlignment="1" applyProtection="1">
      <alignment vertical="center"/>
    </xf>
    <xf numFmtId="0" fontId="14" fillId="0" borderId="2" xfId="1" applyFont="1" applyFill="1" applyBorder="1" applyAlignment="1" applyProtection="1">
      <alignment vertical="center"/>
    </xf>
    <xf numFmtId="4" fontId="14" fillId="3" borderId="2" xfId="1" applyNumberFormat="1" applyFont="1" applyFill="1" applyBorder="1" applyAlignment="1" applyProtection="1">
      <alignment horizontal="left" vertical="center"/>
    </xf>
    <xf numFmtId="0" fontId="14" fillId="2" borderId="0" xfId="1" applyFont="1" applyFill="1" applyAlignment="1" applyProtection="1">
      <alignment horizontal="left" vertical="center"/>
    </xf>
    <xf numFmtId="38" fontId="14" fillId="2" borderId="0" xfId="1" applyNumberFormat="1" applyFont="1" applyFill="1" applyAlignment="1" applyProtection="1">
      <alignment horizontal="left" vertical="center"/>
    </xf>
    <xf numFmtId="40" fontId="14" fillId="2" borderId="0" xfId="1" applyNumberFormat="1" applyFont="1" applyFill="1" applyAlignment="1" applyProtection="1">
      <alignment horizontal="left" vertical="center"/>
    </xf>
    <xf numFmtId="0" fontId="13" fillId="3" borderId="9" xfId="0" applyFont="1" applyFill="1" applyBorder="1" applyAlignment="1" applyProtection="1">
      <alignment horizontal="left" vertical="center" wrapText="1"/>
    </xf>
    <xf numFmtId="0" fontId="14" fillId="0" borderId="0" xfId="1" applyFont="1" applyFill="1" applyAlignment="1" applyProtection="1">
      <alignment horizontal="left" vertical="center"/>
    </xf>
    <xf numFmtId="38" fontId="14" fillId="0" borderId="0" xfId="1" applyNumberFormat="1" applyFont="1" applyFill="1" applyAlignment="1" applyProtection="1">
      <alignment horizontal="left" vertical="center"/>
    </xf>
    <xf numFmtId="40" fontId="14" fillId="0" borderId="0" xfId="1" applyNumberFormat="1" applyFont="1" applyFill="1" applyAlignment="1" applyProtection="1">
      <alignment horizontal="left" vertical="center"/>
    </xf>
    <xf numFmtId="164" fontId="14" fillId="0" borderId="2" xfId="23" applyNumberFormat="1" applyFont="1" applyFill="1" applyBorder="1" applyAlignment="1" applyProtection="1">
      <alignment horizontal="left" vertical="center"/>
    </xf>
    <xf numFmtId="38" fontId="14" fillId="0" borderId="2" xfId="1" applyNumberFormat="1" applyFont="1" applyFill="1" applyBorder="1" applyAlignment="1" applyProtection="1">
      <alignment horizontal="left" vertical="center"/>
    </xf>
    <xf numFmtId="0" fontId="14" fillId="0" borderId="13" xfId="1" applyNumberFormat="1" applyFont="1" applyFill="1" applyBorder="1" applyAlignment="1" applyProtection="1">
      <alignment horizontal="left" vertical="center"/>
    </xf>
    <xf numFmtId="1" fontId="14" fillId="0" borderId="2" xfId="25" applyNumberFormat="1" applyFont="1" applyFill="1" applyBorder="1" applyAlignment="1" applyProtection="1">
      <alignment horizontal="left" vertical="center"/>
    </xf>
    <xf numFmtId="0" fontId="14" fillId="4" borderId="2" xfId="1" applyFont="1" applyFill="1" applyBorder="1" applyAlignment="1" applyProtection="1">
      <alignment horizontal="left" vertical="center"/>
    </xf>
    <xf numFmtId="0" fontId="14" fillId="5" borderId="2" xfId="1" applyFont="1" applyFill="1" applyBorder="1" applyAlignment="1" applyProtection="1">
      <alignment horizontal="left" vertical="center"/>
    </xf>
    <xf numFmtId="44" fontId="13" fillId="3" borderId="11" xfId="30" applyFont="1" applyFill="1" applyBorder="1" applyAlignment="1" applyProtection="1">
      <alignment horizontal="center" vertical="center"/>
    </xf>
    <xf numFmtId="0" fontId="14" fillId="0" borderId="0" xfId="0" applyFont="1" applyProtection="1"/>
    <xf numFmtId="38" fontId="14" fillId="0" borderId="2" xfId="16" applyNumberFormat="1" applyFont="1" applyFill="1" applyBorder="1" applyAlignment="1" applyProtection="1">
      <alignment horizontal="left" vertical="center"/>
    </xf>
    <xf numFmtId="38" fontId="14" fillId="0" borderId="2" xfId="19" applyNumberFormat="1" applyFont="1" applyFill="1" applyBorder="1" applyAlignment="1" applyProtection="1">
      <alignment horizontal="left" vertical="center"/>
    </xf>
    <xf numFmtId="0" fontId="13" fillId="3" borderId="20" xfId="0" applyFont="1" applyFill="1" applyBorder="1" applyAlignment="1" applyProtection="1">
      <alignment horizontal="left" vertical="center" wrapText="1"/>
    </xf>
    <xf numFmtId="38" fontId="14" fillId="0" borderId="2" xfId="16" applyNumberFormat="1" applyFont="1" applyFill="1" applyBorder="1" applyAlignment="1" applyProtection="1">
      <alignment vertical="center"/>
    </xf>
    <xf numFmtId="38" fontId="14" fillId="0" borderId="2" xfId="19" applyNumberFormat="1" applyFont="1" applyFill="1" applyBorder="1" applyAlignment="1" applyProtection="1">
      <alignment vertical="center"/>
    </xf>
    <xf numFmtId="0" fontId="13" fillId="3" borderId="2" xfId="0" applyFont="1" applyFill="1" applyBorder="1" applyAlignment="1" applyProtection="1">
      <alignment horizontal="left" vertical="center" wrapText="1"/>
    </xf>
    <xf numFmtId="8" fontId="1" fillId="0" borderId="2" xfId="30" applyNumberFormat="1" applyFont="1" applyFill="1" applyBorder="1" applyAlignment="1" applyProtection="1">
      <alignment horizontal="left" vertical="center"/>
      <protection locked="0"/>
    </xf>
    <xf numFmtId="8" fontId="14" fillId="0" borderId="2" xfId="30" applyNumberFormat="1" applyFont="1" applyFill="1" applyBorder="1" applyAlignment="1" applyProtection="1">
      <alignment horizontal="left" vertical="center"/>
      <protection locked="0"/>
    </xf>
    <xf numFmtId="8" fontId="14" fillId="0" borderId="2" xfId="1" applyNumberFormat="1" applyFont="1" applyFill="1" applyBorder="1" applyAlignment="1" applyProtection="1">
      <alignment horizontal="left" vertical="center"/>
      <protection locked="0"/>
    </xf>
    <xf numFmtId="4" fontId="14" fillId="0" borderId="2" xfId="1" applyNumberFormat="1" applyFont="1" applyFill="1" applyBorder="1" applyAlignment="1" applyProtection="1">
      <alignment horizontal="left" vertical="center"/>
      <protection locked="0"/>
    </xf>
    <xf numFmtId="4" fontId="14" fillId="0" borderId="13" xfId="1" applyNumberFormat="1" applyFont="1" applyFill="1" applyBorder="1" applyAlignment="1" applyProtection="1">
      <alignment horizontal="left" vertical="center"/>
      <protection locked="0"/>
    </xf>
    <xf numFmtId="8" fontId="1" fillId="0" borderId="2" xfId="30" applyNumberFormat="1" applyFont="1" applyFill="1" applyBorder="1" applyAlignment="1" applyProtection="1">
      <alignment horizontal="right" vertical="center"/>
      <protection locked="0"/>
    </xf>
    <xf numFmtId="8" fontId="14" fillId="0" borderId="2" xfId="30" applyNumberFormat="1" applyFont="1" applyFill="1" applyBorder="1" applyAlignment="1" applyProtection="1">
      <alignment horizontal="right" vertical="center"/>
      <protection locked="0"/>
    </xf>
    <xf numFmtId="44" fontId="1" fillId="0" borderId="2" xfId="29" applyNumberFormat="1" applyFont="1" applyFill="1" applyBorder="1" applyAlignment="1" applyProtection="1">
      <alignment horizontal="center" vertical="center"/>
      <protection locked="0"/>
    </xf>
    <xf numFmtId="8" fontId="1" fillId="0" borderId="13" xfId="30" applyNumberFormat="1" applyFont="1" applyFill="1" applyBorder="1" applyAlignment="1" applyProtection="1">
      <alignment horizontal="right" vertical="center"/>
      <protection locked="0"/>
    </xf>
    <xf numFmtId="8" fontId="14" fillId="0" borderId="2" xfId="1" applyNumberFormat="1" applyFont="1" applyFill="1" applyBorder="1" applyAlignment="1" applyProtection="1">
      <alignment horizontal="right" vertical="center"/>
      <protection locked="0"/>
    </xf>
    <xf numFmtId="4" fontId="14" fillId="0" borderId="2" xfId="1" applyNumberFormat="1" applyFont="1" applyFill="1" applyBorder="1" applyAlignment="1" applyProtection="1">
      <alignment horizontal="right" vertical="center"/>
      <protection locked="0"/>
    </xf>
    <xf numFmtId="1" fontId="14" fillId="0" borderId="13" xfId="25" applyNumberFormat="1" applyFont="1" applyFill="1" applyBorder="1" applyAlignment="1" applyProtection="1">
      <alignment horizontal="left" vertical="center"/>
    </xf>
    <xf numFmtId="0" fontId="14" fillId="0" borderId="28" xfId="1" applyFont="1" applyFill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 wrapText="1"/>
    </xf>
    <xf numFmtId="0" fontId="13" fillId="0" borderId="21" xfId="0" applyFont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8" xfId="1" applyFont="1" applyFill="1" applyBorder="1" applyAlignment="1" applyProtection="1">
      <alignment horizontal="left" vertical="center" wrapText="1"/>
    </xf>
    <xf numFmtId="0" fontId="13" fillId="0" borderId="21" xfId="1" applyFont="1" applyFill="1" applyBorder="1" applyAlignment="1" applyProtection="1">
      <alignment horizontal="left" vertical="center" wrapText="1"/>
    </xf>
    <xf numFmtId="0" fontId="13" fillId="0" borderId="15" xfId="1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 applyProtection="1">
      <alignment horizontal="left" vertical="center" wrapText="1"/>
    </xf>
    <xf numFmtId="38" fontId="14" fillId="5" borderId="2" xfId="23" applyNumberFormat="1" applyFont="1" applyFill="1" applyBorder="1" applyAlignment="1" applyProtection="1">
      <alignment horizontal="left" vertical="center"/>
    </xf>
    <xf numFmtId="38" fontId="14" fillId="2" borderId="2" xfId="23" applyNumberFormat="1" applyFont="1" applyFill="1" applyBorder="1" applyAlignment="1" applyProtection="1">
      <alignment horizontal="left" vertical="center"/>
    </xf>
    <xf numFmtId="0" fontId="13" fillId="3" borderId="8" xfId="1" applyFont="1" applyFill="1" applyBorder="1" applyAlignment="1" applyProtection="1">
      <alignment horizontal="right" vertical="center"/>
    </xf>
    <xf numFmtId="0" fontId="13" fillId="3" borderId="21" xfId="1" applyFont="1" applyFill="1" applyBorder="1" applyAlignment="1" applyProtection="1">
      <alignment horizontal="right" vertical="center"/>
    </xf>
    <xf numFmtId="0" fontId="13" fillId="3" borderId="15" xfId="1" applyFont="1" applyFill="1" applyBorder="1" applyAlignment="1" applyProtection="1">
      <alignment horizontal="right" vertical="center"/>
    </xf>
    <xf numFmtId="38" fontId="14" fillId="4" borderId="2" xfId="16" applyNumberFormat="1" applyFont="1" applyFill="1" applyBorder="1" applyAlignment="1" applyProtection="1">
      <alignment horizontal="left" vertical="center"/>
    </xf>
    <xf numFmtId="38" fontId="14" fillId="4" borderId="2" xfId="23" applyNumberFormat="1" applyFont="1" applyFill="1" applyBorder="1" applyAlignment="1" applyProtection="1">
      <alignment horizontal="left" vertical="center"/>
    </xf>
    <xf numFmtId="0" fontId="13" fillId="4" borderId="8" xfId="1" applyFont="1" applyFill="1" applyBorder="1" applyAlignment="1" applyProtection="1">
      <alignment horizontal="right" vertical="center"/>
    </xf>
    <xf numFmtId="0" fontId="13" fillId="4" borderId="21" xfId="1" applyFont="1" applyFill="1" applyBorder="1" applyAlignment="1" applyProtection="1">
      <alignment horizontal="right" vertical="center"/>
    </xf>
    <xf numFmtId="0" fontId="13" fillId="4" borderId="15" xfId="1" applyFont="1" applyFill="1" applyBorder="1" applyAlignment="1" applyProtection="1">
      <alignment horizontal="right" vertical="center"/>
    </xf>
    <xf numFmtId="0" fontId="13" fillId="3" borderId="2" xfId="1" applyFont="1" applyFill="1" applyBorder="1" applyAlignment="1" applyProtection="1">
      <alignment horizontal="left" vertical="center"/>
    </xf>
    <xf numFmtId="38" fontId="13" fillId="3" borderId="8" xfId="23" applyNumberFormat="1" applyFont="1" applyFill="1" applyBorder="1" applyAlignment="1" applyProtection="1">
      <alignment horizontal="right" vertical="center"/>
    </xf>
    <xf numFmtId="38" fontId="13" fillId="3" borderId="21" xfId="23" applyNumberFormat="1" applyFont="1" applyFill="1" applyBorder="1" applyAlignment="1" applyProtection="1">
      <alignment horizontal="right" vertical="center"/>
    </xf>
    <xf numFmtId="38" fontId="13" fillId="3" borderId="15" xfId="23" applyNumberFormat="1" applyFont="1" applyFill="1" applyBorder="1" applyAlignment="1" applyProtection="1">
      <alignment horizontal="right" vertical="center"/>
    </xf>
    <xf numFmtId="0" fontId="13" fillId="3" borderId="8" xfId="0" applyFont="1" applyFill="1" applyBorder="1" applyAlignment="1" applyProtection="1">
      <alignment horizontal="right" vertical="center" wrapText="1"/>
    </xf>
    <xf numFmtId="0" fontId="13" fillId="3" borderId="21" xfId="0" applyFont="1" applyFill="1" applyBorder="1" applyAlignment="1" applyProtection="1">
      <alignment horizontal="right" vertical="center" wrapText="1"/>
    </xf>
    <xf numFmtId="0" fontId="13" fillId="3" borderId="15" xfId="0" applyFont="1" applyFill="1" applyBorder="1" applyAlignment="1" applyProtection="1">
      <alignment horizontal="righ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13" fillId="0" borderId="14" xfId="0" applyFont="1" applyBorder="1" applyAlignment="1" applyProtection="1">
      <alignment horizontal="left"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22" xfId="1" applyFont="1" applyFill="1" applyBorder="1" applyAlignment="1" applyProtection="1">
      <alignment horizontal="left" vertical="center" wrapText="1"/>
    </xf>
    <xf numFmtId="0" fontId="13" fillId="0" borderId="16" xfId="1" applyFont="1" applyFill="1" applyBorder="1" applyAlignment="1" applyProtection="1">
      <alignment horizontal="left" vertical="center" wrapText="1"/>
    </xf>
    <xf numFmtId="38" fontId="14" fillId="5" borderId="8" xfId="23" applyNumberFormat="1" applyFont="1" applyFill="1" applyBorder="1" applyAlignment="1" applyProtection="1">
      <alignment horizontal="left" vertical="center"/>
    </xf>
    <xf numFmtId="38" fontId="14" fillId="5" borderId="21" xfId="23" applyNumberFormat="1" applyFont="1" applyFill="1" applyBorder="1" applyAlignment="1" applyProtection="1">
      <alignment horizontal="left" vertical="center"/>
    </xf>
    <xf numFmtId="38" fontId="14" fillId="5" borderId="15" xfId="23" applyNumberFormat="1" applyFont="1" applyFill="1" applyBorder="1" applyAlignment="1" applyProtection="1">
      <alignment horizontal="left" vertical="center"/>
    </xf>
    <xf numFmtId="38" fontId="14" fillId="4" borderId="8" xfId="23" applyNumberFormat="1" applyFont="1" applyFill="1" applyBorder="1" applyAlignment="1" applyProtection="1">
      <alignment horizontal="left" vertical="center"/>
    </xf>
    <xf numFmtId="38" fontId="14" fillId="4" borderId="21" xfId="23" applyNumberFormat="1" applyFont="1" applyFill="1" applyBorder="1" applyAlignment="1" applyProtection="1">
      <alignment horizontal="left" vertical="center"/>
    </xf>
    <xf numFmtId="38" fontId="14" fillId="4" borderId="15" xfId="23" applyNumberFormat="1" applyFont="1" applyFill="1" applyBorder="1" applyAlignment="1" applyProtection="1">
      <alignment horizontal="left" vertical="center"/>
    </xf>
    <xf numFmtId="0" fontId="13" fillId="3" borderId="27" xfId="1" applyFont="1" applyFill="1" applyBorder="1" applyAlignment="1" applyProtection="1">
      <alignment horizontal="left" vertical="center"/>
    </xf>
    <xf numFmtId="0" fontId="13" fillId="3" borderId="28" xfId="1" applyFont="1" applyFill="1" applyBorder="1" applyAlignment="1" applyProtection="1">
      <alignment horizontal="left" vertical="center"/>
    </xf>
    <xf numFmtId="0" fontId="13" fillId="3" borderId="29" xfId="1" applyFont="1" applyFill="1" applyBorder="1" applyAlignment="1" applyProtection="1">
      <alignment horizontal="left" vertical="center"/>
    </xf>
    <xf numFmtId="0" fontId="13" fillId="3" borderId="30" xfId="1" applyFont="1" applyFill="1" applyBorder="1" applyAlignment="1" applyProtection="1">
      <alignment horizontal="left" vertical="center"/>
    </xf>
    <xf numFmtId="0" fontId="13" fillId="3" borderId="0" xfId="1" applyFont="1" applyFill="1" applyBorder="1" applyAlignment="1" applyProtection="1">
      <alignment horizontal="left" vertical="center"/>
    </xf>
    <xf numFmtId="0" fontId="13" fillId="3" borderId="31" xfId="1" applyFont="1" applyFill="1" applyBorder="1" applyAlignment="1" applyProtection="1">
      <alignment horizontal="left" vertical="center"/>
    </xf>
    <xf numFmtId="0" fontId="13" fillId="3" borderId="32" xfId="1" applyFont="1" applyFill="1" applyBorder="1" applyAlignment="1" applyProtection="1">
      <alignment horizontal="left" vertical="center"/>
    </xf>
    <xf numFmtId="0" fontId="13" fillId="3" borderId="33" xfId="1" applyFont="1" applyFill="1" applyBorder="1" applyAlignment="1" applyProtection="1">
      <alignment horizontal="left" vertical="center"/>
    </xf>
    <xf numFmtId="0" fontId="13" fillId="3" borderId="34" xfId="1" applyFont="1" applyFill="1" applyBorder="1" applyAlignment="1" applyProtection="1">
      <alignment horizontal="left" vertical="center"/>
    </xf>
    <xf numFmtId="0" fontId="13" fillId="3" borderId="25" xfId="1" applyFont="1" applyFill="1" applyBorder="1" applyAlignment="1" applyProtection="1">
      <alignment horizontal="left" vertical="center"/>
    </xf>
    <xf numFmtId="0" fontId="13" fillId="3" borderId="23" xfId="1" applyFont="1" applyFill="1" applyBorder="1" applyAlignment="1" applyProtection="1">
      <alignment horizontal="left" vertical="center"/>
    </xf>
    <xf numFmtId="0" fontId="13" fillId="3" borderId="26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left"/>
    </xf>
    <xf numFmtId="0" fontId="14" fillId="0" borderId="0" xfId="1" applyFont="1" applyFill="1" applyBorder="1" applyAlignment="1" applyProtection="1">
      <alignment horizontal="left" vertical="center"/>
    </xf>
    <xf numFmtId="38" fontId="14" fillId="0" borderId="0" xfId="1" applyNumberFormat="1" applyFont="1" applyFill="1" applyBorder="1" applyAlignment="1" applyProtection="1">
      <alignment horizontal="left" vertical="center"/>
    </xf>
    <xf numFmtId="40" fontId="14" fillId="0" borderId="0" xfId="1" applyNumberFormat="1" applyFont="1" applyFill="1" applyBorder="1" applyAlignment="1" applyProtection="1">
      <alignment horizontal="left" vertical="center"/>
    </xf>
  </cellXfs>
  <cellStyles count="57"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8EBA-4E78-4691-80A5-A4AE62284E42}">
  <sheetPr>
    <pageSetUpPr fitToPage="1"/>
  </sheetPr>
  <dimension ref="A1:R247"/>
  <sheetViews>
    <sheetView tabSelected="1" view="pageLayout" zoomScaleNormal="70" workbookViewId="0">
      <selection activeCell="G6" sqref="G6"/>
    </sheetView>
  </sheetViews>
  <sheetFormatPr defaultRowHeight="24.95" customHeight="1" x14ac:dyDescent="0.25"/>
  <cols>
    <col min="1" max="1" width="6.77734375" style="42" customWidth="1"/>
    <col min="2" max="2" width="53" style="42" customWidth="1"/>
    <col min="3" max="3" width="6.77734375" style="42" customWidth="1"/>
    <col min="4" max="4" width="6.77734375" style="43" customWidth="1"/>
    <col min="5" max="5" width="15.77734375" style="44" customWidth="1"/>
    <col min="6" max="6" width="29.33203125" style="44" customWidth="1"/>
    <col min="7" max="9" width="8.88671875" style="1" customWidth="1"/>
    <col min="10" max="11" width="8.88671875" style="1"/>
    <col min="12" max="13" width="8.88671875" style="1" customWidth="1"/>
    <col min="14" max="14" width="8.88671875" style="1"/>
    <col min="15" max="15" width="8.88671875" style="1" customWidth="1"/>
    <col min="16" max="18" width="8.88671875" style="52"/>
    <col min="19" max="16384" width="8.88671875" style="1"/>
  </cols>
  <sheetData>
    <row r="1" spans="1:15" ht="24.95" customHeight="1" x14ac:dyDescent="0.25">
      <c r="A1" s="108" t="s">
        <v>100</v>
      </c>
      <c r="B1" s="109"/>
      <c r="C1" s="109"/>
      <c r="D1" s="109"/>
      <c r="E1" s="109"/>
      <c r="F1" s="110"/>
    </row>
    <row r="2" spans="1:15" ht="24.95" customHeight="1" x14ac:dyDescent="0.25">
      <c r="A2" s="111" t="s">
        <v>101</v>
      </c>
      <c r="B2" s="112"/>
      <c r="C2" s="112"/>
      <c r="D2" s="112"/>
      <c r="E2" s="112"/>
      <c r="F2" s="113"/>
    </row>
    <row r="3" spans="1:15" ht="24.95" customHeight="1" x14ac:dyDescent="0.25">
      <c r="A3" s="111" t="s">
        <v>116</v>
      </c>
      <c r="B3" s="112"/>
      <c r="C3" s="112"/>
      <c r="D3" s="112"/>
      <c r="E3" s="112"/>
      <c r="F3" s="113"/>
    </row>
    <row r="4" spans="1:15" ht="24.95" customHeight="1" thickBot="1" x14ac:dyDescent="0.3">
      <c r="A4" s="114" t="s">
        <v>102</v>
      </c>
      <c r="B4" s="115"/>
      <c r="C4" s="115"/>
      <c r="D4" s="115"/>
      <c r="E4" s="115"/>
      <c r="F4" s="116"/>
    </row>
    <row r="5" spans="1:15" s="6" customFormat="1" ht="39.950000000000003" customHeight="1" x14ac:dyDescent="0.2">
      <c r="A5" s="2" t="s">
        <v>8</v>
      </c>
      <c r="B5" s="2" t="s">
        <v>0</v>
      </c>
      <c r="C5" s="2" t="s">
        <v>42</v>
      </c>
      <c r="D5" s="3" t="s">
        <v>1</v>
      </c>
      <c r="E5" s="4" t="s">
        <v>43</v>
      </c>
      <c r="F5" s="4" t="s">
        <v>10</v>
      </c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28.5" customHeight="1" x14ac:dyDescent="0.2">
      <c r="A6" s="117" t="s">
        <v>107</v>
      </c>
      <c r="B6" s="118"/>
      <c r="C6" s="118"/>
      <c r="D6" s="118"/>
      <c r="E6" s="118"/>
      <c r="F6" s="119"/>
      <c r="G6" s="5"/>
      <c r="H6" s="5"/>
      <c r="I6" s="5"/>
      <c r="J6" s="5"/>
      <c r="K6" s="5"/>
      <c r="L6" s="5"/>
      <c r="M6" s="5"/>
      <c r="N6" s="5"/>
      <c r="O6" s="5"/>
    </row>
    <row r="7" spans="1:15" ht="24.95" customHeight="1" x14ac:dyDescent="0.25">
      <c r="A7" s="7">
        <v>1</v>
      </c>
      <c r="B7" s="8" t="s">
        <v>4</v>
      </c>
      <c r="C7" s="8" t="s">
        <v>5</v>
      </c>
      <c r="D7" s="9">
        <v>290</v>
      </c>
      <c r="E7" s="59"/>
      <c r="F7" s="10">
        <f>D7*E7</f>
        <v>0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ht="24.95" customHeight="1" x14ac:dyDescent="0.25">
      <c r="A8" s="7">
        <f>A7+1</f>
        <v>2</v>
      </c>
      <c r="B8" s="15" t="s">
        <v>45</v>
      </c>
      <c r="C8" s="15" t="s">
        <v>2</v>
      </c>
      <c r="D8" s="9">
        <v>42</v>
      </c>
      <c r="E8" s="59"/>
      <c r="F8" s="10">
        <f t="shared" ref="F8:F11" si="0">D8*E8</f>
        <v>0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ht="24.95" customHeight="1" x14ac:dyDescent="0.25">
      <c r="A9" s="7">
        <f t="shared" ref="A9:A69" si="1">A8+1</f>
        <v>3</v>
      </c>
      <c r="B9" s="15" t="s">
        <v>46</v>
      </c>
      <c r="C9" s="15" t="s">
        <v>3</v>
      </c>
      <c r="D9" s="9">
        <v>2</v>
      </c>
      <c r="E9" s="59"/>
      <c r="F9" s="10">
        <f t="shared" si="0"/>
        <v>0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ht="24.95" customHeight="1" x14ac:dyDescent="0.25">
      <c r="A10" s="7">
        <f t="shared" si="1"/>
        <v>4</v>
      </c>
      <c r="B10" s="15" t="s">
        <v>32</v>
      </c>
      <c r="C10" s="15" t="s">
        <v>3</v>
      </c>
      <c r="D10" s="9">
        <v>2</v>
      </c>
      <c r="E10" s="59"/>
      <c r="F10" s="10">
        <f t="shared" si="0"/>
        <v>0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24.95" customHeight="1" x14ac:dyDescent="0.25">
      <c r="A11" s="7">
        <f t="shared" si="1"/>
        <v>5</v>
      </c>
      <c r="B11" s="15" t="s">
        <v>12</v>
      </c>
      <c r="C11" s="15" t="s">
        <v>3</v>
      </c>
      <c r="D11" s="9">
        <v>2</v>
      </c>
      <c r="E11" s="59"/>
      <c r="F11" s="10">
        <f t="shared" si="0"/>
        <v>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24.95" customHeight="1" x14ac:dyDescent="0.25">
      <c r="A12" s="49">
        <f t="shared" si="1"/>
        <v>6</v>
      </c>
      <c r="B12" s="105" t="s">
        <v>60</v>
      </c>
      <c r="C12" s="106"/>
      <c r="D12" s="106"/>
      <c r="E12" s="106"/>
      <c r="F12" s="107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24.95" customHeight="1" x14ac:dyDescent="0.25">
      <c r="A13" s="7">
        <f>A12+0.1</f>
        <v>6.1</v>
      </c>
      <c r="B13" s="15" t="s">
        <v>104</v>
      </c>
      <c r="C13" s="15" t="s">
        <v>9</v>
      </c>
      <c r="D13" s="12">
        <v>0.25</v>
      </c>
      <c r="E13" s="59"/>
      <c r="F13" s="10">
        <f>D13*E13</f>
        <v>0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24.95" customHeight="1" x14ac:dyDescent="0.25">
      <c r="A14" s="49">
        <f>A12+1</f>
        <v>7</v>
      </c>
      <c r="B14" s="105" t="s">
        <v>62</v>
      </c>
      <c r="C14" s="106"/>
      <c r="D14" s="106"/>
      <c r="E14" s="106"/>
      <c r="F14" s="107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24.95" customHeight="1" x14ac:dyDescent="0.25">
      <c r="A15" s="50">
        <f>A14+0.1</f>
        <v>7.1</v>
      </c>
      <c r="B15" s="102" t="s">
        <v>82</v>
      </c>
      <c r="C15" s="103"/>
      <c r="D15" s="103"/>
      <c r="E15" s="103"/>
      <c r="F15" s="104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24.95" customHeight="1" x14ac:dyDescent="0.25">
      <c r="A16" s="7">
        <f>A15+0.1</f>
        <v>7.1999999999999993</v>
      </c>
      <c r="B16" s="15" t="s">
        <v>103</v>
      </c>
      <c r="C16" s="15" t="s">
        <v>3</v>
      </c>
      <c r="D16" s="13">
        <v>1</v>
      </c>
      <c r="E16" s="59"/>
      <c r="F16" s="10">
        <f t="shared" ref="F16:F22" si="2">D16*E16</f>
        <v>0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24.95" customHeight="1" x14ac:dyDescent="0.25">
      <c r="A17" s="7">
        <f>A14+1</f>
        <v>8</v>
      </c>
      <c r="B17" s="15" t="s">
        <v>33</v>
      </c>
      <c r="C17" s="15" t="s">
        <v>3</v>
      </c>
      <c r="D17" s="13">
        <v>1</v>
      </c>
      <c r="E17" s="59"/>
      <c r="F17" s="10">
        <f t="shared" si="2"/>
        <v>0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24.95" customHeight="1" x14ac:dyDescent="0.25">
      <c r="A18" s="7">
        <f t="shared" si="1"/>
        <v>9</v>
      </c>
      <c r="B18" s="15" t="s">
        <v>84</v>
      </c>
      <c r="C18" s="15" t="s">
        <v>3</v>
      </c>
      <c r="D18" s="13">
        <v>1</v>
      </c>
      <c r="E18" s="59"/>
      <c r="F18" s="10">
        <f t="shared" si="2"/>
        <v>0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24.95" customHeight="1" x14ac:dyDescent="0.25">
      <c r="A19" s="7">
        <f t="shared" si="1"/>
        <v>10</v>
      </c>
      <c r="B19" s="15" t="s">
        <v>29</v>
      </c>
      <c r="C19" s="15" t="s">
        <v>3</v>
      </c>
      <c r="D19" s="13">
        <v>1</v>
      </c>
      <c r="E19" s="59"/>
      <c r="F19" s="10">
        <f t="shared" si="2"/>
        <v>0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24.95" customHeight="1" x14ac:dyDescent="0.25">
      <c r="A20" s="7">
        <f t="shared" si="1"/>
        <v>11</v>
      </c>
      <c r="B20" s="15" t="s">
        <v>26</v>
      </c>
      <c r="C20" s="15" t="s">
        <v>2</v>
      </c>
      <c r="D20" s="13">
        <v>25</v>
      </c>
      <c r="E20" s="59"/>
      <c r="F20" s="10">
        <f t="shared" si="2"/>
        <v>0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24.95" customHeight="1" x14ac:dyDescent="0.25">
      <c r="A21" s="7">
        <f t="shared" si="1"/>
        <v>12</v>
      </c>
      <c r="B21" s="15" t="s">
        <v>11</v>
      </c>
      <c r="C21" s="15" t="s">
        <v>3</v>
      </c>
      <c r="D21" s="14">
        <v>5</v>
      </c>
      <c r="E21" s="59"/>
      <c r="F21" s="10">
        <f t="shared" si="2"/>
        <v>0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24.95" customHeight="1" x14ac:dyDescent="0.25">
      <c r="A22" s="7">
        <f t="shared" si="1"/>
        <v>13</v>
      </c>
      <c r="B22" s="7" t="s">
        <v>15</v>
      </c>
      <c r="C22" s="7" t="s">
        <v>5</v>
      </c>
      <c r="D22" s="13">
        <v>290</v>
      </c>
      <c r="E22" s="60"/>
      <c r="F22" s="10">
        <f t="shared" si="2"/>
        <v>0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4.95" customHeight="1" x14ac:dyDescent="0.25">
      <c r="A23" s="50">
        <f t="shared" si="1"/>
        <v>14</v>
      </c>
      <c r="B23" s="102" t="s">
        <v>82</v>
      </c>
      <c r="C23" s="103"/>
      <c r="D23" s="103"/>
      <c r="E23" s="103"/>
      <c r="F23" s="104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24.95" customHeight="1" x14ac:dyDescent="0.25">
      <c r="A24" s="7">
        <f t="shared" si="1"/>
        <v>15</v>
      </c>
      <c r="B24" s="15" t="s">
        <v>52</v>
      </c>
      <c r="C24" s="15" t="s">
        <v>3</v>
      </c>
      <c r="D24" s="13">
        <v>1</v>
      </c>
      <c r="E24" s="59"/>
      <c r="F24" s="10">
        <f>D24*E24</f>
        <v>0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24.95" customHeight="1" x14ac:dyDescent="0.25">
      <c r="A25" s="50">
        <f t="shared" si="1"/>
        <v>16</v>
      </c>
      <c r="B25" s="102" t="s">
        <v>82</v>
      </c>
      <c r="C25" s="103"/>
      <c r="D25" s="103"/>
      <c r="E25" s="103"/>
      <c r="F25" s="104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4.95" customHeight="1" x14ac:dyDescent="0.25">
      <c r="A26" s="7">
        <f t="shared" si="1"/>
        <v>17</v>
      </c>
      <c r="B26" s="15" t="s">
        <v>34</v>
      </c>
      <c r="C26" s="15" t="s">
        <v>3</v>
      </c>
      <c r="D26" s="14">
        <v>3</v>
      </c>
      <c r="E26" s="59"/>
      <c r="F26" s="10">
        <f t="shared" ref="F26:F28" si="3">D26*E26</f>
        <v>0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24.95" customHeight="1" x14ac:dyDescent="0.25">
      <c r="A27" s="7">
        <f t="shared" si="1"/>
        <v>18</v>
      </c>
      <c r="B27" s="15" t="s">
        <v>35</v>
      </c>
      <c r="C27" s="15" t="s">
        <v>3</v>
      </c>
      <c r="D27" s="14">
        <v>2</v>
      </c>
      <c r="E27" s="59"/>
      <c r="F27" s="10">
        <f t="shared" si="3"/>
        <v>0</v>
      </c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24.95" customHeight="1" x14ac:dyDescent="0.25">
      <c r="A28" s="7">
        <f t="shared" si="1"/>
        <v>19</v>
      </c>
      <c r="B28" s="15" t="s">
        <v>36</v>
      </c>
      <c r="C28" s="15" t="s">
        <v>3</v>
      </c>
      <c r="D28" s="13">
        <v>1</v>
      </c>
      <c r="E28" s="59"/>
      <c r="F28" s="10">
        <f t="shared" si="3"/>
        <v>0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24.95" customHeight="1" x14ac:dyDescent="0.25">
      <c r="A29" s="50">
        <f t="shared" si="1"/>
        <v>20</v>
      </c>
      <c r="B29" s="102" t="s">
        <v>82</v>
      </c>
      <c r="C29" s="103"/>
      <c r="D29" s="103"/>
      <c r="E29" s="103"/>
      <c r="F29" s="104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24.95" customHeight="1" x14ac:dyDescent="0.25">
      <c r="A30" s="7">
        <f t="shared" si="1"/>
        <v>21</v>
      </c>
      <c r="B30" s="15" t="s">
        <v>47</v>
      </c>
      <c r="C30" s="15" t="s">
        <v>2</v>
      </c>
      <c r="D30" s="14">
        <v>10</v>
      </c>
      <c r="E30" s="59"/>
      <c r="F30" s="10">
        <f>D30*E30</f>
        <v>0</v>
      </c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24.95" customHeight="1" x14ac:dyDescent="0.25">
      <c r="A31" s="49">
        <f t="shared" si="1"/>
        <v>22</v>
      </c>
      <c r="B31" s="84" t="s">
        <v>13</v>
      </c>
      <c r="C31" s="84"/>
      <c r="D31" s="84"/>
      <c r="E31" s="84"/>
      <c r="F31" s="84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24.95" customHeight="1" x14ac:dyDescent="0.25">
      <c r="A32" s="50">
        <f>A31+0.1</f>
        <v>22.1</v>
      </c>
      <c r="B32" s="79" t="s">
        <v>82</v>
      </c>
      <c r="C32" s="79"/>
      <c r="D32" s="79"/>
      <c r="E32" s="79"/>
      <c r="F32" s="79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24.95" customHeight="1" x14ac:dyDescent="0.25">
      <c r="A33" s="7">
        <f t="shared" ref="A33:A36" si="4">A32+0.1</f>
        <v>22.200000000000003</v>
      </c>
      <c r="B33" s="53" t="s">
        <v>55</v>
      </c>
      <c r="C33" s="15" t="s">
        <v>3</v>
      </c>
      <c r="D33" s="14">
        <v>1</v>
      </c>
      <c r="E33" s="59"/>
      <c r="F33" s="10">
        <f t="shared" ref="F33:F35" si="5">D33*E33</f>
        <v>0</v>
      </c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24.95" customHeight="1" x14ac:dyDescent="0.25">
      <c r="A34" s="7">
        <f t="shared" si="4"/>
        <v>22.300000000000004</v>
      </c>
      <c r="B34" s="53" t="s">
        <v>56</v>
      </c>
      <c r="C34" s="15" t="s">
        <v>3</v>
      </c>
      <c r="D34" s="14">
        <v>2</v>
      </c>
      <c r="E34" s="59"/>
      <c r="F34" s="10">
        <f t="shared" si="5"/>
        <v>0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24.95" customHeight="1" x14ac:dyDescent="0.25">
      <c r="A35" s="7">
        <f t="shared" si="4"/>
        <v>22.400000000000006</v>
      </c>
      <c r="B35" s="53" t="s">
        <v>57</v>
      </c>
      <c r="C35" s="15" t="s">
        <v>3</v>
      </c>
      <c r="D35" s="14">
        <v>1</v>
      </c>
      <c r="E35" s="59"/>
      <c r="F35" s="10">
        <f t="shared" si="5"/>
        <v>0</v>
      </c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24.95" customHeight="1" x14ac:dyDescent="0.25">
      <c r="A36" s="50">
        <f t="shared" si="4"/>
        <v>22.500000000000007</v>
      </c>
      <c r="B36" s="79" t="s">
        <v>82</v>
      </c>
      <c r="C36" s="79"/>
      <c r="D36" s="79"/>
      <c r="E36" s="79"/>
      <c r="F36" s="79"/>
      <c r="H36" s="11"/>
      <c r="I36" s="11"/>
      <c r="J36" s="11"/>
      <c r="K36" s="11"/>
      <c r="L36" s="11"/>
      <c r="M36" s="11"/>
      <c r="N36" s="11"/>
      <c r="O36" s="11"/>
    </row>
    <row r="37" spans="1:15" ht="24.95" customHeight="1" x14ac:dyDescent="0.25">
      <c r="A37" s="7">
        <f>A31+1</f>
        <v>23</v>
      </c>
      <c r="B37" s="53" t="s">
        <v>39</v>
      </c>
      <c r="C37" s="15" t="s">
        <v>3</v>
      </c>
      <c r="D37" s="13">
        <v>1</v>
      </c>
      <c r="E37" s="59"/>
      <c r="F37" s="10">
        <f t="shared" ref="F37:F38" si="6">D37*E37</f>
        <v>0</v>
      </c>
      <c r="H37" s="11"/>
      <c r="I37" s="11"/>
      <c r="J37" s="11"/>
      <c r="K37" s="11"/>
      <c r="L37" s="11"/>
      <c r="M37" s="11"/>
      <c r="N37" s="11"/>
      <c r="O37" s="11"/>
    </row>
    <row r="38" spans="1:15" ht="24.95" customHeight="1" x14ac:dyDescent="0.25">
      <c r="A38" s="7">
        <f t="shared" si="1"/>
        <v>24</v>
      </c>
      <c r="B38" s="15" t="s">
        <v>86</v>
      </c>
      <c r="C38" s="15" t="s">
        <v>3</v>
      </c>
      <c r="D38" s="13">
        <v>1</v>
      </c>
      <c r="E38" s="59"/>
      <c r="F38" s="10">
        <f t="shared" si="6"/>
        <v>0</v>
      </c>
      <c r="H38" s="11"/>
      <c r="I38" s="11"/>
      <c r="J38" s="11"/>
      <c r="K38" s="11"/>
      <c r="L38" s="11"/>
      <c r="M38" s="11"/>
      <c r="N38" s="11"/>
      <c r="O38" s="11"/>
    </row>
    <row r="39" spans="1:15" ht="24.95" customHeight="1" x14ac:dyDescent="0.25">
      <c r="A39" s="50">
        <f t="shared" si="1"/>
        <v>25</v>
      </c>
      <c r="B39" s="79" t="s">
        <v>82</v>
      </c>
      <c r="C39" s="79"/>
      <c r="D39" s="79"/>
      <c r="E39" s="79"/>
      <c r="F39" s="79"/>
    </row>
    <row r="40" spans="1:15" ht="24.95" customHeight="1" x14ac:dyDescent="0.25">
      <c r="A40" s="50">
        <f t="shared" si="1"/>
        <v>26</v>
      </c>
      <c r="B40" s="79" t="s">
        <v>82</v>
      </c>
      <c r="C40" s="79"/>
      <c r="D40" s="79"/>
      <c r="E40" s="79"/>
      <c r="F40" s="79"/>
    </row>
    <row r="41" spans="1:15" ht="24.95" customHeight="1" x14ac:dyDescent="0.25">
      <c r="A41" s="7">
        <f t="shared" si="1"/>
        <v>27</v>
      </c>
      <c r="B41" s="15" t="s">
        <v>92</v>
      </c>
      <c r="C41" s="15" t="s">
        <v>3</v>
      </c>
      <c r="D41" s="13">
        <v>1</v>
      </c>
      <c r="E41" s="59"/>
      <c r="F41" s="10">
        <f t="shared" ref="F41:F42" si="7">D41*E41</f>
        <v>0</v>
      </c>
    </row>
    <row r="42" spans="1:15" ht="24.95" customHeight="1" x14ac:dyDescent="0.25">
      <c r="A42" s="7">
        <f t="shared" si="1"/>
        <v>28</v>
      </c>
      <c r="B42" s="15" t="s">
        <v>93</v>
      </c>
      <c r="C42" s="15" t="s">
        <v>3</v>
      </c>
      <c r="D42" s="13">
        <v>1</v>
      </c>
      <c r="E42" s="59"/>
      <c r="F42" s="10">
        <f t="shared" si="7"/>
        <v>0</v>
      </c>
    </row>
    <row r="43" spans="1:15" ht="24.95" customHeight="1" x14ac:dyDescent="0.25">
      <c r="A43" s="50">
        <f t="shared" si="1"/>
        <v>29</v>
      </c>
      <c r="B43" s="79" t="s">
        <v>82</v>
      </c>
      <c r="C43" s="79"/>
      <c r="D43" s="79"/>
      <c r="E43" s="79"/>
      <c r="F43" s="79"/>
    </row>
    <row r="44" spans="1:15" ht="24.95" customHeight="1" x14ac:dyDescent="0.25">
      <c r="A44" s="7">
        <f t="shared" si="1"/>
        <v>30</v>
      </c>
      <c r="B44" s="15" t="s">
        <v>41</v>
      </c>
      <c r="C44" s="15" t="s">
        <v>3</v>
      </c>
      <c r="D44" s="13">
        <v>1</v>
      </c>
      <c r="E44" s="59"/>
      <c r="F44" s="10">
        <f t="shared" ref="F44:F60" si="8">D44*E44</f>
        <v>0</v>
      </c>
    </row>
    <row r="45" spans="1:15" ht="24.95" customHeight="1" x14ac:dyDescent="0.25">
      <c r="A45" s="7">
        <f t="shared" si="1"/>
        <v>31</v>
      </c>
      <c r="B45" s="15" t="s">
        <v>6</v>
      </c>
      <c r="C45" s="15" t="s">
        <v>14</v>
      </c>
      <c r="D45" s="13">
        <v>1</v>
      </c>
      <c r="E45" s="59"/>
      <c r="F45" s="10">
        <f t="shared" si="8"/>
        <v>0</v>
      </c>
      <c r="H45" s="11"/>
      <c r="I45" s="11"/>
      <c r="J45" s="11"/>
      <c r="K45" s="11"/>
      <c r="L45" s="11"/>
      <c r="M45" s="11"/>
      <c r="N45" s="11"/>
      <c r="O45" s="11"/>
    </row>
    <row r="46" spans="1:15" ht="24.95" customHeight="1" x14ac:dyDescent="0.25">
      <c r="A46" s="49">
        <f>A45+1</f>
        <v>32</v>
      </c>
      <c r="B46" s="105" t="s">
        <v>88</v>
      </c>
      <c r="C46" s="106"/>
      <c r="D46" s="106"/>
      <c r="E46" s="106"/>
      <c r="F46" s="107"/>
      <c r="H46" s="11"/>
      <c r="I46" s="11"/>
      <c r="J46" s="11"/>
      <c r="K46" s="11"/>
      <c r="L46" s="11"/>
      <c r="M46" s="11"/>
      <c r="N46" s="11"/>
      <c r="O46" s="11"/>
    </row>
    <row r="47" spans="1:15" ht="24.95" customHeight="1" x14ac:dyDescent="0.25">
      <c r="A47" s="7">
        <f>A46+0.1</f>
        <v>32.1</v>
      </c>
      <c r="B47" s="15" t="s">
        <v>120</v>
      </c>
      <c r="C47" s="15" t="s">
        <v>2</v>
      </c>
      <c r="D47" s="13">
        <v>50</v>
      </c>
      <c r="E47" s="59"/>
      <c r="F47" s="10">
        <f t="shared" si="8"/>
        <v>0</v>
      </c>
      <c r="H47" s="11"/>
      <c r="I47" s="11"/>
      <c r="J47" s="11"/>
      <c r="K47" s="11"/>
      <c r="L47" s="11"/>
      <c r="M47" s="11"/>
      <c r="N47" s="11"/>
      <c r="O47" s="11"/>
    </row>
    <row r="48" spans="1:15" ht="24.95" customHeight="1" x14ac:dyDescent="0.25">
      <c r="A48" s="7">
        <f>A46+1</f>
        <v>33</v>
      </c>
      <c r="B48" s="54" t="s">
        <v>89</v>
      </c>
      <c r="C48" s="15" t="s">
        <v>3</v>
      </c>
      <c r="D48" s="14">
        <v>1</v>
      </c>
      <c r="E48" s="59"/>
      <c r="F48" s="10">
        <f t="shared" si="8"/>
        <v>0</v>
      </c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24.95" customHeight="1" x14ac:dyDescent="0.25">
      <c r="A49" s="7">
        <f t="shared" si="1"/>
        <v>34</v>
      </c>
      <c r="B49" s="15" t="s">
        <v>94</v>
      </c>
      <c r="C49" s="15" t="s">
        <v>3</v>
      </c>
      <c r="D49" s="14">
        <v>1</v>
      </c>
      <c r="E49" s="59"/>
      <c r="F49" s="10">
        <f t="shared" si="8"/>
        <v>0</v>
      </c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24.95" customHeight="1" x14ac:dyDescent="0.25">
      <c r="A50" s="7">
        <f t="shared" si="1"/>
        <v>35</v>
      </c>
      <c r="B50" s="7" t="s">
        <v>20</v>
      </c>
      <c r="C50" s="7" t="s">
        <v>3</v>
      </c>
      <c r="D50" s="13">
        <v>1</v>
      </c>
      <c r="E50" s="60"/>
      <c r="F50" s="10">
        <f t="shared" si="8"/>
        <v>0</v>
      </c>
      <c r="G50" s="11"/>
      <c r="H50" s="11"/>
      <c r="I50" s="11"/>
      <c r="J50" s="11"/>
      <c r="K50" s="11"/>
      <c r="L50" s="11"/>
      <c r="M50" s="11"/>
      <c r="N50" s="11"/>
      <c r="O50" s="11"/>
    </row>
    <row r="51" spans="1:15" ht="24.95" customHeight="1" x14ac:dyDescent="0.25">
      <c r="A51" s="7">
        <f t="shared" si="1"/>
        <v>36</v>
      </c>
      <c r="B51" s="7" t="s">
        <v>22</v>
      </c>
      <c r="C51" s="7" t="s">
        <v>3</v>
      </c>
      <c r="D51" s="13">
        <v>1</v>
      </c>
      <c r="E51" s="60"/>
      <c r="F51" s="10">
        <f t="shared" si="8"/>
        <v>0</v>
      </c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24.95" customHeight="1" x14ac:dyDescent="0.25">
      <c r="A52" s="7">
        <f t="shared" si="1"/>
        <v>37</v>
      </c>
      <c r="B52" s="7" t="s">
        <v>19</v>
      </c>
      <c r="C52" s="7" t="s">
        <v>3</v>
      </c>
      <c r="D52" s="13">
        <v>1</v>
      </c>
      <c r="E52" s="60"/>
      <c r="F52" s="10">
        <f t="shared" si="8"/>
        <v>0</v>
      </c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24.95" customHeight="1" x14ac:dyDescent="0.25">
      <c r="A53" s="7">
        <f>A52+0.1</f>
        <v>37.1</v>
      </c>
      <c r="B53" s="7" t="s">
        <v>90</v>
      </c>
      <c r="C53" s="7" t="s">
        <v>3</v>
      </c>
      <c r="D53" s="13">
        <v>1</v>
      </c>
      <c r="E53" s="60"/>
      <c r="F53" s="10">
        <f t="shared" si="8"/>
        <v>0</v>
      </c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24.95" customHeight="1" x14ac:dyDescent="0.25">
      <c r="A54" s="7">
        <f>A52+1</f>
        <v>38</v>
      </c>
      <c r="B54" s="7" t="s">
        <v>50</v>
      </c>
      <c r="C54" s="7" t="s">
        <v>3</v>
      </c>
      <c r="D54" s="13">
        <v>1</v>
      </c>
      <c r="E54" s="60"/>
      <c r="F54" s="10">
        <f t="shared" si="8"/>
        <v>0</v>
      </c>
      <c r="G54" s="11"/>
      <c r="H54" s="11"/>
      <c r="I54" s="11"/>
      <c r="J54" s="11"/>
      <c r="K54" s="11"/>
      <c r="L54" s="11"/>
      <c r="M54" s="11"/>
      <c r="N54" s="11"/>
      <c r="O54" s="11"/>
    </row>
    <row r="55" spans="1:15" ht="24.95" customHeight="1" x14ac:dyDescent="0.25">
      <c r="A55" s="7">
        <f t="shared" si="1"/>
        <v>39</v>
      </c>
      <c r="B55" s="7" t="s">
        <v>51</v>
      </c>
      <c r="C55" s="7" t="s">
        <v>3</v>
      </c>
      <c r="D55" s="13">
        <v>1</v>
      </c>
      <c r="E55" s="60"/>
      <c r="F55" s="10">
        <f t="shared" si="8"/>
        <v>0</v>
      </c>
      <c r="G55" s="11"/>
      <c r="H55" s="11"/>
      <c r="I55" s="11"/>
      <c r="J55" s="11"/>
      <c r="K55" s="11"/>
      <c r="L55" s="11"/>
      <c r="M55" s="11"/>
      <c r="N55" s="11"/>
      <c r="O55" s="11"/>
    </row>
    <row r="56" spans="1:15" ht="24.95" customHeight="1" x14ac:dyDescent="0.25">
      <c r="A56" s="7">
        <f t="shared" si="1"/>
        <v>40</v>
      </c>
      <c r="B56" s="7" t="s">
        <v>21</v>
      </c>
      <c r="C56" s="7" t="s">
        <v>2</v>
      </c>
      <c r="D56" s="13">
        <v>30</v>
      </c>
      <c r="E56" s="60"/>
      <c r="F56" s="10">
        <f t="shared" si="8"/>
        <v>0</v>
      </c>
      <c r="G56" s="11"/>
      <c r="H56" s="11"/>
      <c r="I56" s="11"/>
      <c r="J56" s="11"/>
      <c r="K56" s="11"/>
      <c r="L56" s="11"/>
      <c r="M56" s="11"/>
      <c r="N56" s="11"/>
      <c r="O56" s="11"/>
    </row>
    <row r="57" spans="1:15" ht="24.95" customHeight="1" x14ac:dyDescent="0.25">
      <c r="A57" s="7">
        <f t="shared" si="1"/>
        <v>41</v>
      </c>
      <c r="B57" s="7" t="s">
        <v>48</v>
      </c>
      <c r="C57" s="7" t="s">
        <v>2</v>
      </c>
      <c r="D57" s="13">
        <v>20</v>
      </c>
      <c r="E57" s="60"/>
      <c r="F57" s="10">
        <f t="shared" si="8"/>
        <v>0</v>
      </c>
      <c r="G57" s="11"/>
      <c r="H57" s="11"/>
      <c r="I57" s="11"/>
      <c r="J57" s="11"/>
      <c r="K57" s="11"/>
      <c r="L57" s="11"/>
      <c r="M57" s="11"/>
      <c r="N57" s="11"/>
      <c r="O57" s="11"/>
    </row>
    <row r="58" spans="1:15" ht="24.95" customHeight="1" x14ac:dyDescent="0.25">
      <c r="A58" s="7">
        <f t="shared" si="1"/>
        <v>42</v>
      </c>
      <c r="B58" s="7" t="s">
        <v>24</v>
      </c>
      <c r="C58" s="7" t="s">
        <v>3</v>
      </c>
      <c r="D58" s="13">
        <v>1</v>
      </c>
      <c r="E58" s="60"/>
      <c r="F58" s="10">
        <f t="shared" si="8"/>
        <v>0</v>
      </c>
      <c r="G58" s="11"/>
      <c r="H58" s="11"/>
      <c r="I58" s="11"/>
      <c r="J58" s="11"/>
      <c r="K58" s="11"/>
      <c r="L58" s="11"/>
      <c r="M58" s="11"/>
      <c r="N58" s="11"/>
      <c r="O58" s="11"/>
    </row>
    <row r="59" spans="1:15" ht="24.95" customHeight="1" x14ac:dyDescent="0.25">
      <c r="A59" s="7">
        <f t="shared" si="1"/>
        <v>43</v>
      </c>
      <c r="B59" s="7" t="s">
        <v>98</v>
      </c>
      <c r="C59" s="7" t="s">
        <v>14</v>
      </c>
      <c r="D59" s="13">
        <v>1</v>
      </c>
      <c r="E59" s="60"/>
      <c r="F59" s="10">
        <f t="shared" si="8"/>
        <v>0</v>
      </c>
      <c r="G59" s="11"/>
      <c r="H59" s="11"/>
      <c r="I59" s="11"/>
      <c r="J59" s="11"/>
      <c r="K59" s="11"/>
      <c r="L59" s="11"/>
      <c r="M59" s="11"/>
      <c r="N59" s="11"/>
      <c r="O59" s="11"/>
    </row>
    <row r="60" spans="1:15" ht="24.95" customHeight="1" x14ac:dyDescent="0.25">
      <c r="A60" s="7">
        <f t="shared" si="1"/>
        <v>44</v>
      </c>
      <c r="B60" s="7" t="s">
        <v>40</v>
      </c>
      <c r="C60" s="7" t="s">
        <v>14</v>
      </c>
      <c r="D60" s="13">
        <v>1</v>
      </c>
      <c r="E60" s="60"/>
      <c r="F60" s="10">
        <f t="shared" si="8"/>
        <v>0</v>
      </c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24.95" customHeight="1" x14ac:dyDescent="0.25">
      <c r="A61" s="50">
        <f t="shared" si="1"/>
        <v>45</v>
      </c>
      <c r="B61" s="79" t="s">
        <v>82</v>
      </c>
      <c r="C61" s="79"/>
      <c r="D61" s="79"/>
      <c r="E61" s="79"/>
      <c r="F61" s="79"/>
      <c r="G61" s="11"/>
      <c r="H61" s="11"/>
      <c r="I61" s="11"/>
      <c r="J61" s="11"/>
      <c r="K61" s="11"/>
      <c r="L61" s="11"/>
      <c r="M61" s="11"/>
      <c r="N61" s="11"/>
      <c r="O61" s="11"/>
    </row>
    <row r="62" spans="1:15" ht="24.95" customHeight="1" x14ac:dyDescent="0.25">
      <c r="A62" s="7">
        <f t="shared" si="1"/>
        <v>46</v>
      </c>
      <c r="B62" s="15" t="s">
        <v>17</v>
      </c>
      <c r="C62" s="15" t="s">
        <v>9</v>
      </c>
      <c r="D62" s="13">
        <v>3</v>
      </c>
      <c r="E62" s="59"/>
      <c r="F62" s="10">
        <f>D62*E62</f>
        <v>0</v>
      </c>
      <c r="G62" s="11"/>
      <c r="H62" s="11"/>
      <c r="I62" s="11"/>
      <c r="J62" s="11"/>
      <c r="K62" s="11"/>
      <c r="L62" s="11"/>
      <c r="M62" s="11"/>
      <c r="N62" s="11"/>
      <c r="O62" s="11"/>
    </row>
    <row r="63" spans="1:15" ht="24.95" customHeight="1" x14ac:dyDescent="0.25">
      <c r="A63" s="50">
        <f t="shared" si="1"/>
        <v>47</v>
      </c>
      <c r="B63" s="79" t="s">
        <v>82</v>
      </c>
      <c r="C63" s="79"/>
      <c r="D63" s="79"/>
      <c r="E63" s="79"/>
      <c r="F63" s="79"/>
      <c r="G63" s="11"/>
      <c r="H63" s="11"/>
      <c r="I63" s="11"/>
    </row>
    <row r="64" spans="1:15" ht="24.95" customHeight="1" x14ac:dyDescent="0.25">
      <c r="A64" s="50">
        <f t="shared" si="1"/>
        <v>48</v>
      </c>
      <c r="B64" s="79" t="s">
        <v>82</v>
      </c>
      <c r="C64" s="79"/>
      <c r="D64" s="79"/>
      <c r="E64" s="79"/>
      <c r="F64" s="79"/>
      <c r="G64" s="11"/>
      <c r="H64" s="11"/>
      <c r="I64" s="11"/>
    </row>
    <row r="65" spans="1:15" ht="24.95" customHeight="1" x14ac:dyDescent="0.25">
      <c r="A65" s="50">
        <f t="shared" si="1"/>
        <v>49</v>
      </c>
      <c r="B65" s="79" t="s">
        <v>82</v>
      </c>
      <c r="C65" s="79"/>
      <c r="D65" s="79"/>
      <c r="E65" s="79"/>
      <c r="F65" s="79"/>
      <c r="G65" s="11"/>
      <c r="H65" s="11"/>
      <c r="I65" s="11"/>
    </row>
    <row r="66" spans="1:15" ht="24.95" customHeight="1" x14ac:dyDescent="0.25">
      <c r="A66" s="7">
        <f t="shared" si="1"/>
        <v>50</v>
      </c>
      <c r="B66" s="15" t="s">
        <v>53</v>
      </c>
      <c r="C66" s="15" t="s">
        <v>5</v>
      </c>
      <c r="D66" s="13">
        <v>145</v>
      </c>
      <c r="E66" s="59"/>
      <c r="F66" s="10">
        <f>D66*E66</f>
        <v>0</v>
      </c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24.95" customHeight="1" x14ac:dyDescent="0.25">
      <c r="A67" s="50">
        <f t="shared" si="1"/>
        <v>51</v>
      </c>
      <c r="B67" s="102" t="s">
        <v>82</v>
      </c>
      <c r="C67" s="103"/>
      <c r="D67" s="103"/>
      <c r="E67" s="103"/>
      <c r="F67" s="104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24.95" customHeight="1" x14ac:dyDescent="0.25">
      <c r="A68" s="7">
        <f t="shared" si="1"/>
        <v>52</v>
      </c>
      <c r="B68" s="16" t="s">
        <v>44</v>
      </c>
      <c r="C68" s="7" t="s">
        <v>18</v>
      </c>
      <c r="D68" s="13">
        <v>66</v>
      </c>
      <c r="E68" s="61"/>
      <c r="F68" s="10">
        <f t="shared" ref="F68:F69" si="9">D68*E68</f>
        <v>0</v>
      </c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24.95" customHeight="1" x14ac:dyDescent="0.25">
      <c r="A69" s="7">
        <f t="shared" si="1"/>
        <v>53</v>
      </c>
      <c r="B69" s="16" t="s">
        <v>83</v>
      </c>
      <c r="C69" s="16" t="s">
        <v>3</v>
      </c>
      <c r="D69" s="13">
        <v>1</v>
      </c>
      <c r="E69" s="61"/>
      <c r="F69" s="10">
        <f t="shared" si="9"/>
        <v>0</v>
      </c>
    </row>
    <row r="70" spans="1:15" ht="24.95" customHeight="1" x14ac:dyDescent="0.25">
      <c r="A70" s="50" t="s">
        <v>99</v>
      </c>
      <c r="B70" s="79" t="s">
        <v>82</v>
      </c>
      <c r="C70" s="79"/>
      <c r="D70" s="79"/>
      <c r="E70" s="79"/>
      <c r="F70" s="79"/>
    </row>
    <row r="71" spans="1:15" ht="24.95" customHeight="1" x14ac:dyDescent="0.25">
      <c r="A71" s="81" t="s">
        <v>49</v>
      </c>
      <c r="B71" s="82"/>
      <c r="C71" s="82"/>
      <c r="D71" s="82"/>
      <c r="E71" s="83"/>
      <c r="F71" s="17">
        <f>SUM(F7:F11,F13,F16:F26,F27:F30,F33:F35,F37:F38,F41:F42,F44:F45,F47:F60,F62,F66:F70)</f>
        <v>0</v>
      </c>
    </row>
    <row r="72" spans="1:15" ht="24.95" customHeight="1" x14ac:dyDescent="0.25">
      <c r="A72" s="7">
        <v>64</v>
      </c>
      <c r="B72" s="7" t="s">
        <v>7</v>
      </c>
      <c r="C72" s="7" t="s">
        <v>14</v>
      </c>
      <c r="D72" s="48">
        <v>1</v>
      </c>
      <c r="E72" s="62"/>
      <c r="F72" s="10">
        <f t="shared" ref="F72:F73" si="10">D72*E72</f>
        <v>0</v>
      </c>
    </row>
    <row r="73" spans="1:15" ht="24.95" customHeight="1" thickBot="1" x14ac:dyDescent="0.3">
      <c r="A73" s="19">
        <f>MAX(A8:A72)+1</f>
        <v>65</v>
      </c>
      <c r="B73" s="19" t="s">
        <v>27</v>
      </c>
      <c r="C73" s="19" t="s">
        <v>14</v>
      </c>
      <c r="D73" s="70">
        <v>1</v>
      </c>
      <c r="E73" s="63"/>
      <c r="F73" s="10">
        <f t="shared" si="10"/>
        <v>0</v>
      </c>
    </row>
    <row r="74" spans="1:15" ht="35.1" customHeight="1" x14ac:dyDescent="0.25">
      <c r="A74" s="55"/>
      <c r="B74" s="96" t="s">
        <v>105</v>
      </c>
      <c r="C74" s="97"/>
      <c r="D74" s="98"/>
      <c r="E74" s="20"/>
      <c r="F74" s="21">
        <f>F71+F72+F73</f>
        <v>0</v>
      </c>
    </row>
    <row r="75" spans="1:15" ht="24.95" customHeight="1" x14ac:dyDescent="0.25">
      <c r="A75" s="22">
        <f>MAX(A9:A73)+1</f>
        <v>66</v>
      </c>
      <c r="B75" s="7" t="s">
        <v>23</v>
      </c>
      <c r="C75" s="7"/>
      <c r="D75" s="23">
        <v>0.1</v>
      </c>
      <c r="E75" s="18"/>
      <c r="F75" s="24">
        <f>F74*D75</f>
        <v>0</v>
      </c>
    </row>
    <row r="76" spans="1:15" ht="35.1" customHeight="1" thickBot="1" x14ac:dyDescent="0.3">
      <c r="A76" s="25"/>
      <c r="B76" s="99" t="s">
        <v>106</v>
      </c>
      <c r="C76" s="100"/>
      <c r="D76" s="101"/>
      <c r="E76" s="26"/>
      <c r="F76" s="27">
        <f>F74+F75</f>
        <v>0</v>
      </c>
    </row>
    <row r="77" spans="1:15" ht="9.9499999999999993" customHeight="1" x14ac:dyDescent="0.25">
      <c r="A77" s="28"/>
      <c r="B77" s="28"/>
      <c r="C77" s="28"/>
      <c r="D77" s="29"/>
      <c r="E77" s="30"/>
      <c r="F77" s="30"/>
    </row>
    <row r="78" spans="1:15" ht="39.950000000000003" customHeight="1" x14ac:dyDescent="0.25">
      <c r="A78" s="2" t="s">
        <v>8</v>
      </c>
      <c r="B78" s="2" t="s">
        <v>0</v>
      </c>
      <c r="C78" s="2" t="s">
        <v>42</v>
      </c>
      <c r="D78" s="3" t="s">
        <v>1</v>
      </c>
      <c r="E78" s="4" t="s">
        <v>43</v>
      </c>
      <c r="F78" s="4" t="s">
        <v>10</v>
      </c>
    </row>
    <row r="79" spans="1:15" ht="32.25" customHeight="1" x14ac:dyDescent="0.25">
      <c r="A79" s="89" t="s">
        <v>108</v>
      </c>
      <c r="B79" s="89"/>
      <c r="C79" s="89"/>
      <c r="D79" s="89"/>
      <c r="E79" s="89"/>
      <c r="F79" s="89"/>
    </row>
    <row r="80" spans="1:15" ht="24.95" customHeight="1" x14ac:dyDescent="0.25">
      <c r="A80" s="7">
        <v>1</v>
      </c>
      <c r="B80" s="8" t="s">
        <v>4</v>
      </c>
      <c r="C80" s="8" t="s">
        <v>5</v>
      </c>
      <c r="D80" s="9">
        <v>354</v>
      </c>
      <c r="E80" s="64"/>
      <c r="F80" s="10">
        <f>D80*E80</f>
        <v>0</v>
      </c>
    </row>
    <row r="81" spans="1:6" ht="24.95" customHeight="1" x14ac:dyDescent="0.25">
      <c r="A81" s="7">
        <f>A80+1</f>
        <v>2</v>
      </c>
      <c r="B81" s="15" t="s">
        <v>45</v>
      </c>
      <c r="C81" s="15" t="s">
        <v>2</v>
      </c>
      <c r="D81" s="9">
        <v>56</v>
      </c>
      <c r="E81" s="64"/>
      <c r="F81" s="10">
        <f>D81*E81</f>
        <v>0</v>
      </c>
    </row>
    <row r="82" spans="1:6" ht="24.95" customHeight="1" x14ac:dyDescent="0.25">
      <c r="A82" s="7">
        <f>A81+1</f>
        <v>3</v>
      </c>
      <c r="B82" s="15" t="s">
        <v>46</v>
      </c>
      <c r="C82" s="15" t="s">
        <v>3</v>
      </c>
      <c r="D82" s="9">
        <v>2</v>
      </c>
      <c r="E82" s="64"/>
      <c r="F82" s="10">
        <f>D82*E82</f>
        <v>0</v>
      </c>
    </row>
    <row r="83" spans="1:6" ht="24.95" customHeight="1" x14ac:dyDescent="0.25">
      <c r="A83" s="7">
        <f>A82+1</f>
        <v>4</v>
      </c>
      <c r="B83" s="15" t="s">
        <v>32</v>
      </c>
      <c r="C83" s="15" t="s">
        <v>3</v>
      </c>
      <c r="D83" s="9">
        <v>2</v>
      </c>
      <c r="E83" s="64"/>
      <c r="F83" s="10">
        <f>D83*E83</f>
        <v>0</v>
      </c>
    </row>
    <row r="84" spans="1:6" ht="24.95" customHeight="1" x14ac:dyDescent="0.25">
      <c r="A84" s="7">
        <f>A83+1</f>
        <v>5</v>
      </c>
      <c r="B84" s="15" t="s">
        <v>12</v>
      </c>
      <c r="C84" s="15" t="s">
        <v>3</v>
      </c>
      <c r="D84" s="9">
        <v>2</v>
      </c>
      <c r="E84" s="64"/>
      <c r="F84" s="10">
        <f>D84*E84</f>
        <v>0</v>
      </c>
    </row>
    <row r="85" spans="1:6" ht="24.95" customHeight="1" x14ac:dyDescent="0.25">
      <c r="A85" s="49">
        <f>A84+1</f>
        <v>6</v>
      </c>
      <c r="B85" s="85" t="s">
        <v>60</v>
      </c>
      <c r="C85" s="85"/>
      <c r="D85" s="85"/>
      <c r="E85" s="85"/>
      <c r="F85" s="85"/>
    </row>
    <row r="86" spans="1:6" ht="24.95" customHeight="1" x14ac:dyDescent="0.25">
      <c r="A86" s="7">
        <f>A85+0.1</f>
        <v>6.1</v>
      </c>
      <c r="B86" s="15" t="s">
        <v>61</v>
      </c>
      <c r="C86" s="15" t="s">
        <v>9</v>
      </c>
      <c r="D86" s="45">
        <v>0.5</v>
      </c>
      <c r="E86" s="64"/>
      <c r="F86" s="10">
        <f>D86*E86</f>
        <v>0</v>
      </c>
    </row>
    <row r="87" spans="1:6" ht="24.95" customHeight="1" x14ac:dyDescent="0.25">
      <c r="A87" s="49">
        <f>A85+1</f>
        <v>7</v>
      </c>
      <c r="B87" s="85" t="s">
        <v>62</v>
      </c>
      <c r="C87" s="85"/>
      <c r="D87" s="85"/>
      <c r="E87" s="85"/>
      <c r="F87" s="85"/>
    </row>
    <row r="88" spans="1:6" ht="24.95" customHeight="1" x14ac:dyDescent="0.25">
      <c r="A88" s="7">
        <f>A87+0.1</f>
        <v>7.1</v>
      </c>
      <c r="B88" s="15" t="s">
        <v>61</v>
      </c>
      <c r="C88" s="15" t="s">
        <v>3</v>
      </c>
      <c r="D88" s="13">
        <v>1</v>
      </c>
      <c r="E88" s="64"/>
      <c r="F88" s="10">
        <f>D88*E88</f>
        <v>0</v>
      </c>
    </row>
    <row r="89" spans="1:6" ht="24.95" customHeight="1" x14ac:dyDescent="0.25">
      <c r="A89" s="50">
        <f>A88+0.1</f>
        <v>7.1999999999999993</v>
      </c>
      <c r="B89" s="79" t="s">
        <v>82</v>
      </c>
      <c r="C89" s="79"/>
      <c r="D89" s="79"/>
      <c r="E89" s="79"/>
      <c r="F89" s="79"/>
    </row>
    <row r="90" spans="1:6" ht="24.95" customHeight="1" x14ac:dyDescent="0.25">
      <c r="A90" s="7">
        <f>A87+1</f>
        <v>8</v>
      </c>
      <c r="B90" s="15" t="s">
        <v>59</v>
      </c>
      <c r="C90" s="15" t="s">
        <v>3</v>
      </c>
      <c r="D90" s="13">
        <v>1</v>
      </c>
      <c r="E90" s="64"/>
      <c r="F90" s="10">
        <f>D90*E90</f>
        <v>0</v>
      </c>
    </row>
    <row r="91" spans="1:6" ht="24.95" customHeight="1" x14ac:dyDescent="0.25">
      <c r="A91" s="7">
        <f t="shared" ref="A91:A104" si="11">A90+1</f>
        <v>9</v>
      </c>
      <c r="B91" s="31" t="s">
        <v>28</v>
      </c>
      <c r="C91" s="15" t="s">
        <v>3</v>
      </c>
      <c r="D91" s="13">
        <v>1</v>
      </c>
      <c r="E91" s="64"/>
      <c r="F91" s="10">
        <f>D91*E91</f>
        <v>0</v>
      </c>
    </row>
    <row r="92" spans="1:6" ht="24.95" customHeight="1" x14ac:dyDescent="0.25">
      <c r="A92" s="50">
        <f t="shared" si="11"/>
        <v>10</v>
      </c>
      <c r="B92" s="79" t="s">
        <v>82</v>
      </c>
      <c r="C92" s="79"/>
      <c r="D92" s="79"/>
      <c r="E92" s="79"/>
      <c r="F92" s="79"/>
    </row>
    <row r="93" spans="1:6" ht="24.95" customHeight="1" x14ac:dyDescent="0.25">
      <c r="A93" s="7">
        <f t="shared" si="11"/>
        <v>11</v>
      </c>
      <c r="B93" s="31" t="s">
        <v>26</v>
      </c>
      <c r="C93" s="15" t="s">
        <v>2</v>
      </c>
      <c r="D93" s="13">
        <v>32</v>
      </c>
      <c r="E93" s="64"/>
      <c r="F93" s="10">
        <f>D93*E93</f>
        <v>0</v>
      </c>
    </row>
    <row r="94" spans="1:6" ht="24.95" customHeight="1" x14ac:dyDescent="0.25">
      <c r="A94" s="50">
        <f t="shared" si="11"/>
        <v>12</v>
      </c>
      <c r="B94" s="79" t="s">
        <v>82</v>
      </c>
      <c r="C94" s="79"/>
      <c r="D94" s="79"/>
      <c r="E94" s="79"/>
      <c r="F94" s="79"/>
    </row>
    <row r="95" spans="1:6" ht="24.95" customHeight="1" x14ac:dyDescent="0.25">
      <c r="A95" s="7">
        <f t="shared" si="11"/>
        <v>13</v>
      </c>
      <c r="B95" s="7" t="s">
        <v>15</v>
      </c>
      <c r="C95" s="7" t="s">
        <v>5</v>
      </c>
      <c r="D95" s="13">
        <v>354</v>
      </c>
      <c r="E95" s="65"/>
      <c r="F95" s="10">
        <f>D95*E95</f>
        <v>0</v>
      </c>
    </row>
    <row r="96" spans="1:6" ht="24.95" customHeight="1" x14ac:dyDescent="0.25">
      <c r="A96" s="7">
        <f t="shared" si="11"/>
        <v>14</v>
      </c>
      <c r="B96" s="15" t="s">
        <v>87</v>
      </c>
      <c r="C96" s="15" t="s">
        <v>5</v>
      </c>
      <c r="D96" s="14">
        <v>354</v>
      </c>
      <c r="E96" s="64"/>
      <c r="F96" s="10">
        <f>D96*E96</f>
        <v>0</v>
      </c>
    </row>
    <row r="97" spans="1:6" ht="24.95" customHeight="1" x14ac:dyDescent="0.25">
      <c r="A97" s="50">
        <f t="shared" si="11"/>
        <v>15</v>
      </c>
      <c r="B97" s="79" t="s">
        <v>82</v>
      </c>
      <c r="C97" s="79"/>
      <c r="D97" s="79"/>
      <c r="E97" s="79"/>
      <c r="F97" s="79"/>
    </row>
    <row r="98" spans="1:6" ht="24.95" customHeight="1" x14ac:dyDescent="0.25">
      <c r="A98" s="7">
        <f t="shared" si="11"/>
        <v>16</v>
      </c>
      <c r="B98" s="15" t="s">
        <v>25</v>
      </c>
      <c r="C98" s="15" t="s">
        <v>3</v>
      </c>
      <c r="D98" s="13">
        <v>1</v>
      </c>
      <c r="E98" s="64"/>
      <c r="F98" s="10">
        <f t="shared" ref="F98:F103" si="12">D98*E98</f>
        <v>0</v>
      </c>
    </row>
    <row r="99" spans="1:6" ht="24.95" customHeight="1" x14ac:dyDescent="0.25">
      <c r="A99" s="7">
        <f t="shared" si="11"/>
        <v>17</v>
      </c>
      <c r="B99" s="15" t="s">
        <v>34</v>
      </c>
      <c r="C99" s="15" t="s">
        <v>3</v>
      </c>
      <c r="D99" s="14">
        <v>3</v>
      </c>
      <c r="E99" s="64"/>
      <c r="F99" s="10">
        <f t="shared" si="12"/>
        <v>0</v>
      </c>
    </row>
    <row r="100" spans="1:6" ht="24.95" customHeight="1" x14ac:dyDescent="0.25">
      <c r="A100" s="7">
        <f t="shared" si="11"/>
        <v>18</v>
      </c>
      <c r="B100" s="15" t="s">
        <v>35</v>
      </c>
      <c r="C100" s="15" t="s">
        <v>3</v>
      </c>
      <c r="D100" s="14">
        <v>2</v>
      </c>
      <c r="E100" s="64"/>
      <c r="F100" s="10">
        <f t="shared" si="12"/>
        <v>0</v>
      </c>
    </row>
    <row r="101" spans="1:6" ht="24.95" customHeight="1" x14ac:dyDescent="0.25">
      <c r="A101" s="7">
        <f t="shared" si="11"/>
        <v>19</v>
      </c>
      <c r="B101" s="15" t="s">
        <v>85</v>
      </c>
      <c r="C101" s="15" t="s">
        <v>3</v>
      </c>
      <c r="D101" s="13">
        <v>1</v>
      </c>
      <c r="E101" s="64"/>
      <c r="F101" s="10">
        <f t="shared" si="12"/>
        <v>0</v>
      </c>
    </row>
    <row r="102" spans="1:6" ht="24.95" customHeight="1" x14ac:dyDescent="0.25">
      <c r="A102" s="7">
        <f t="shared" si="11"/>
        <v>20</v>
      </c>
      <c r="B102" s="53" t="s">
        <v>37</v>
      </c>
      <c r="C102" s="15" t="s">
        <v>2</v>
      </c>
      <c r="D102" s="14">
        <v>5</v>
      </c>
      <c r="E102" s="64"/>
      <c r="F102" s="10">
        <f t="shared" si="12"/>
        <v>0</v>
      </c>
    </row>
    <row r="103" spans="1:6" ht="24.95" customHeight="1" x14ac:dyDescent="0.25">
      <c r="A103" s="7">
        <f t="shared" si="11"/>
        <v>21</v>
      </c>
      <c r="B103" s="15" t="s">
        <v>47</v>
      </c>
      <c r="C103" s="15" t="s">
        <v>2</v>
      </c>
      <c r="D103" s="46">
        <v>10</v>
      </c>
      <c r="E103" s="64"/>
      <c r="F103" s="10">
        <f t="shared" si="12"/>
        <v>0</v>
      </c>
    </row>
    <row r="104" spans="1:6" ht="24.95" customHeight="1" x14ac:dyDescent="0.25">
      <c r="A104" s="49">
        <f t="shared" si="11"/>
        <v>22</v>
      </c>
      <c r="B104" s="84" t="s">
        <v>13</v>
      </c>
      <c r="C104" s="84"/>
      <c r="D104" s="84"/>
      <c r="E104" s="84"/>
      <c r="F104" s="84"/>
    </row>
    <row r="105" spans="1:6" ht="24.95" customHeight="1" x14ac:dyDescent="0.25">
      <c r="A105" s="7">
        <f>A104+0.1</f>
        <v>22.1</v>
      </c>
      <c r="B105" s="53" t="s">
        <v>54</v>
      </c>
      <c r="C105" s="15" t="s">
        <v>3</v>
      </c>
      <c r="D105" s="14">
        <v>2</v>
      </c>
      <c r="E105" s="64"/>
      <c r="F105" s="10">
        <f>D105*E105</f>
        <v>0</v>
      </c>
    </row>
    <row r="106" spans="1:6" ht="24.95" customHeight="1" x14ac:dyDescent="0.25">
      <c r="A106" s="50">
        <f>A105+0.1</f>
        <v>22.200000000000003</v>
      </c>
      <c r="B106" s="79" t="s">
        <v>82</v>
      </c>
      <c r="C106" s="79"/>
      <c r="D106" s="79"/>
      <c r="E106" s="79"/>
      <c r="F106" s="79"/>
    </row>
    <row r="107" spans="1:6" ht="24.95" customHeight="1" x14ac:dyDescent="0.25">
      <c r="A107" s="7">
        <f>A106+0.1</f>
        <v>22.300000000000004</v>
      </c>
      <c r="B107" s="53" t="s">
        <v>56</v>
      </c>
      <c r="C107" s="15" t="s">
        <v>3</v>
      </c>
      <c r="D107" s="14">
        <v>1</v>
      </c>
      <c r="E107" s="64"/>
      <c r="F107" s="10">
        <f>D107*E107</f>
        <v>0</v>
      </c>
    </row>
    <row r="108" spans="1:6" ht="24.95" customHeight="1" x14ac:dyDescent="0.25">
      <c r="A108" s="7">
        <f>A107+0.1</f>
        <v>22.400000000000006</v>
      </c>
      <c r="B108" s="53" t="s">
        <v>57</v>
      </c>
      <c r="C108" s="15" t="s">
        <v>3</v>
      </c>
      <c r="D108" s="14">
        <v>1</v>
      </c>
      <c r="E108" s="64"/>
      <c r="F108" s="10">
        <f>D108*E108</f>
        <v>0</v>
      </c>
    </row>
    <row r="109" spans="1:6" ht="24.95" customHeight="1" x14ac:dyDescent="0.25">
      <c r="A109" s="7">
        <f>A108+0.1</f>
        <v>22.500000000000007</v>
      </c>
      <c r="B109" s="53" t="s">
        <v>65</v>
      </c>
      <c r="C109" s="15" t="s">
        <v>3</v>
      </c>
      <c r="D109" s="14">
        <v>1</v>
      </c>
      <c r="E109" s="64"/>
      <c r="F109" s="10">
        <f>D109*E109</f>
        <v>0</v>
      </c>
    </row>
    <row r="110" spans="1:6" ht="24.95" customHeight="1" x14ac:dyDescent="0.25">
      <c r="A110" s="50">
        <f>A104+1</f>
        <v>23</v>
      </c>
      <c r="B110" s="79" t="s">
        <v>82</v>
      </c>
      <c r="C110" s="79"/>
      <c r="D110" s="79"/>
      <c r="E110" s="79"/>
      <c r="F110" s="79"/>
    </row>
    <row r="111" spans="1:6" ht="24.95" customHeight="1" x14ac:dyDescent="0.25">
      <c r="A111" s="7">
        <f t="shared" ref="A111:A119" si="13">A110+1</f>
        <v>24</v>
      </c>
      <c r="B111" s="15" t="s">
        <v>86</v>
      </c>
      <c r="C111" s="15" t="s">
        <v>3</v>
      </c>
      <c r="D111" s="13">
        <v>1</v>
      </c>
      <c r="E111" s="64"/>
      <c r="F111" s="10">
        <f>D111*E111</f>
        <v>0</v>
      </c>
    </row>
    <row r="112" spans="1:6" ht="24.95" customHeight="1" x14ac:dyDescent="0.25">
      <c r="A112" s="7">
        <f t="shared" si="13"/>
        <v>25</v>
      </c>
      <c r="B112" s="15" t="s">
        <v>38</v>
      </c>
      <c r="C112" s="15" t="s">
        <v>3</v>
      </c>
      <c r="D112" s="13">
        <v>2</v>
      </c>
      <c r="E112" s="64"/>
      <c r="F112" s="10">
        <f>D112*E112</f>
        <v>0</v>
      </c>
    </row>
    <row r="113" spans="1:6" ht="24.95" customHeight="1" x14ac:dyDescent="0.25">
      <c r="A113" s="7">
        <f t="shared" si="13"/>
        <v>26</v>
      </c>
      <c r="B113" s="15" t="s">
        <v>91</v>
      </c>
      <c r="C113" s="15" t="s">
        <v>3</v>
      </c>
      <c r="D113" s="13">
        <v>1</v>
      </c>
      <c r="E113" s="64"/>
      <c r="F113" s="10">
        <f>D113*E113</f>
        <v>0</v>
      </c>
    </row>
    <row r="114" spans="1:6" ht="24.95" customHeight="1" x14ac:dyDescent="0.25">
      <c r="A114" s="50">
        <f t="shared" si="13"/>
        <v>27</v>
      </c>
      <c r="B114" s="79" t="s">
        <v>82</v>
      </c>
      <c r="C114" s="79"/>
      <c r="D114" s="79"/>
      <c r="E114" s="79"/>
      <c r="F114" s="79"/>
    </row>
    <row r="115" spans="1:6" ht="24.95" customHeight="1" x14ac:dyDescent="0.25">
      <c r="A115" s="50">
        <f t="shared" si="13"/>
        <v>28</v>
      </c>
      <c r="B115" s="79" t="s">
        <v>82</v>
      </c>
      <c r="C115" s="79"/>
      <c r="D115" s="79"/>
      <c r="E115" s="79"/>
      <c r="F115" s="79"/>
    </row>
    <row r="116" spans="1:6" ht="24.95" customHeight="1" x14ac:dyDescent="0.25">
      <c r="A116" s="7">
        <f t="shared" si="13"/>
        <v>29</v>
      </c>
      <c r="B116" s="15" t="s">
        <v>16</v>
      </c>
      <c r="C116" s="15" t="s">
        <v>3</v>
      </c>
      <c r="D116" s="13">
        <v>1</v>
      </c>
      <c r="E116" s="64"/>
      <c r="F116" s="10">
        <f>D116*E116</f>
        <v>0</v>
      </c>
    </row>
    <row r="117" spans="1:6" ht="24.95" customHeight="1" x14ac:dyDescent="0.25">
      <c r="A117" s="7">
        <f t="shared" si="13"/>
        <v>30</v>
      </c>
      <c r="B117" s="15" t="s">
        <v>63</v>
      </c>
      <c r="C117" s="15" t="s">
        <v>3</v>
      </c>
      <c r="D117" s="13">
        <v>1</v>
      </c>
      <c r="E117" s="64"/>
      <c r="F117" s="10">
        <f>D117*E117</f>
        <v>0</v>
      </c>
    </row>
    <row r="118" spans="1:6" ht="24.95" customHeight="1" x14ac:dyDescent="0.25">
      <c r="A118" s="7">
        <f t="shared" si="13"/>
        <v>31</v>
      </c>
      <c r="B118" s="15" t="s">
        <v>6</v>
      </c>
      <c r="C118" s="15" t="s">
        <v>14</v>
      </c>
      <c r="D118" s="13">
        <v>1</v>
      </c>
      <c r="E118" s="64"/>
      <c r="F118" s="10">
        <f>D118*E118</f>
        <v>0</v>
      </c>
    </row>
    <row r="119" spans="1:6" ht="24.95" customHeight="1" x14ac:dyDescent="0.25">
      <c r="A119" s="49">
        <f t="shared" si="13"/>
        <v>32</v>
      </c>
      <c r="B119" s="85" t="s">
        <v>88</v>
      </c>
      <c r="C119" s="85"/>
      <c r="D119" s="85"/>
      <c r="E119" s="85"/>
      <c r="F119" s="85"/>
    </row>
    <row r="120" spans="1:6" ht="24.95" customHeight="1" x14ac:dyDescent="0.25">
      <c r="A120" s="7">
        <f>A119+0.1</f>
        <v>32.1</v>
      </c>
      <c r="B120" s="15" t="s">
        <v>120</v>
      </c>
      <c r="C120" s="15" t="s">
        <v>2</v>
      </c>
      <c r="D120" s="13">
        <v>23</v>
      </c>
      <c r="E120" s="64"/>
      <c r="F120" s="10">
        <f t="shared" ref="F120:F134" si="14">D120*E120</f>
        <v>0</v>
      </c>
    </row>
    <row r="121" spans="1:6" ht="24.95" customHeight="1" x14ac:dyDescent="0.25">
      <c r="A121" s="7">
        <f>A119+1</f>
        <v>33</v>
      </c>
      <c r="B121" s="54" t="s">
        <v>89</v>
      </c>
      <c r="C121" s="15" t="s">
        <v>3</v>
      </c>
      <c r="D121" s="14">
        <v>1</v>
      </c>
      <c r="E121" s="64"/>
      <c r="F121" s="10">
        <f t="shared" si="14"/>
        <v>0</v>
      </c>
    </row>
    <row r="122" spans="1:6" ht="24.95" customHeight="1" x14ac:dyDescent="0.25">
      <c r="A122" s="7">
        <f>A121+1</f>
        <v>34</v>
      </c>
      <c r="B122" s="15" t="s">
        <v>94</v>
      </c>
      <c r="C122" s="15" t="s">
        <v>3</v>
      </c>
      <c r="D122" s="14">
        <v>1</v>
      </c>
      <c r="E122" s="64"/>
      <c r="F122" s="10">
        <f t="shared" si="14"/>
        <v>0</v>
      </c>
    </row>
    <row r="123" spans="1:6" ht="24.95" customHeight="1" x14ac:dyDescent="0.25">
      <c r="A123" s="7">
        <f>A122+1</f>
        <v>35</v>
      </c>
      <c r="B123" s="7" t="s">
        <v>20</v>
      </c>
      <c r="C123" s="7" t="s">
        <v>3</v>
      </c>
      <c r="D123" s="13">
        <v>1</v>
      </c>
      <c r="E123" s="65"/>
      <c r="F123" s="10">
        <f t="shared" si="14"/>
        <v>0</v>
      </c>
    </row>
    <row r="124" spans="1:6" ht="24.95" customHeight="1" x14ac:dyDescent="0.25">
      <c r="A124" s="7">
        <f>A123+1</f>
        <v>36</v>
      </c>
      <c r="B124" s="7" t="s">
        <v>22</v>
      </c>
      <c r="C124" s="7" t="s">
        <v>3</v>
      </c>
      <c r="D124" s="13">
        <v>1</v>
      </c>
      <c r="E124" s="65"/>
      <c r="F124" s="10">
        <f t="shared" si="14"/>
        <v>0</v>
      </c>
    </row>
    <row r="125" spans="1:6" ht="24.95" customHeight="1" x14ac:dyDescent="0.25">
      <c r="A125" s="7">
        <f>A124+1</f>
        <v>37</v>
      </c>
      <c r="B125" s="7" t="s">
        <v>19</v>
      </c>
      <c r="C125" s="7" t="s">
        <v>3</v>
      </c>
      <c r="D125" s="13">
        <v>1</v>
      </c>
      <c r="E125" s="65"/>
      <c r="F125" s="10">
        <f t="shared" si="14"/>
        <v>0</v>
      </c>
    </row>
    <row r="126" spans="1:6" ht="24.95" customHeight="1" x14ac:dyDescent="0.25">
      <c r="A126" s="7">
        <f>A125+0.1</f>
        <v>37.1</v>
      </c>
      <c r="B126" s="7" t="s">
        <v>119</v>
      </c>
      <c r="C126" s="7" t="s">
        <v>3</v>
      </c>
      <c r="D126" s="13">
        <v>1</v>
      </c>
      <c r="E126" s="65"/>
      <c r="F126" s="10">
        <f t="shared" si="14"/>
        <v>0</v>
      </c>
    </row>
    <row r="127" spans="1:6" ht="24.95" customHeight="1" x14ac:dyDescent="0.25">
      <c r="A127" s="7">
        <f>A125+1</f>
        <v>38</v>
      </c>
      <c r="B127" s="7" t="s">
        <v>50</v>
      </c>
      <c r="C127" s="7" t="s">
        <v>3</v>
      </c>
      <c r="D127" s="13">
        <v>1</v>
      </c>
      <c r="E127" s="65"/>
      <c r="F127" s="10">
        <f t="shared" si="14"/>
        <v>0</v>
      </c>
    </row>
    <row r="128" spans="1:6" ht="24.95" customHeight="1" x14ac:dyDescent="0.25">
      <c r="A128" s="7">
        <f t="shared" ref="A128:A142" si="15">A127+1</f>
        <v>39</v>
      </c>
      <c r="B128" s="7" t="s">
        <v>51</v>
      </c>
      <c r="C128" s="7" t="s">
        <v>3</v>
      </c>
      <c r="D128" s="13">
        <v>1</v>
      </c>
      <c r="E128" s="65"/>
      <c r="F128" s="10">
        <f t="shared" si="14"/>
        <v>0</v>
      </c>
    </row>
    <row r="129" spans="1:6" ht="24.95" customHeight="1" x14ac:dyDescent="0.25">
      <c r="A129" s="7">
        <f t="shared" si="15"/>
        <v>40</v>
      </c>
      <c r="B129" s="7" t="s">
        <v>21</v>
      </c>
      <c r="C129" s="7" t="s">
        <v>2</v>
      </c>
      <c r="D129" s="13">
        <v>30</v>
      </c>
      <c r="E129" s="65"/>
      <c r="F129" s="10">
        <f t="shared" si="14"/>
        <v>0</v>
      </c>
    </row>
    <row r="130" spans="1:6" ht="24.95" customHeight="1" x14ac:dyDescent="0.25">
      <c r="A130" s="7">
        <f t="shared" si="15"/>
        <v>41</v>
      </c>
      <c r="B130" s="7" t="s">
        <v>48</v>
      </c>
      <c r="C130" s="7" t="s">
        <v>2</v>
      </c>
      <c r="D130" s="13">
        <v>20</v>
      </c>
      <c r="E130" s="65"/>
      <c r="F130" s="10">
        <f t="shared" si="14"/>
        <v>0</v>
      </c>
    </row>
    <row r="131" spans="1:6" ht="24.95" customHeight="1" x14ac:dyDescent="0.25">
      <c r="A131" s="7">
        <f t="shared" si="15"/>
        <v>42</v>
      </c>
      <c r="B131" s="7" t="s">
        <v>24</v>
      </c>
      <c r="C131" s="7" t="s">
        <v>3</v>
      </c>
      <c r="D131" s="13">
        <v>1</v>
      </c>
      <c r="E131" s="65"/>
      <c r="F131" s="10">
        <f t="shared" si="14"/>
        <v>0</v>
      </c>
    </row>
    <row r="132" spans="1:6" ht="24.95" customHeight="1" x14ac:dyDescent="0.25">
      <c r="A132" s="7">
        <f t="shared" si="15"/>
        <v>43</v>
      </c>
      <c r="B132" s="7" t="s">
        <v>98</v>
      </c>
      <c r="C132" s="7" t="s">
        <v>14</v>
      </c>
      <c r="D132" s="13">
        <v>1</v>
      </c>
      <c r="E132" s="65"/>
      <c r="F132" s="10">
        <f t="shared" si="14"/>
        <v>0</v>
      </c>
    </row>
    <row r="133" spans="1:6" ht="24.95" customHeight="1" x14ac:dyDescent="0.25">
      <c r="A133" s="7">
        <f t="shared" si="15"/>
        <v>44</v>
      </c>
      <c r="B133" s="7" t="s">
        <v>40</v>
      </c>
      <c r="C133" s="7" t="s">
        <v>14</v>
      </c>
      <c r="D133" s="13">
        <v>1</v>
      </c>
      <c r="E133" s="65"/>
      <c r="F133" s="10">
        <f t="shared" si="14"/>
        <v>0</v>
      </c>
    </row>
    <row r="134" spans="1:6" ht="24.95" customHeight="1" x14ac:dyDescent="0.25">
      <c r="A134" s="7">
        <f t="shared" si="15"/>
        <v>45</v>
      </c>
      <c r="B134" s="15" t="s">
        <v>30</v>
      </c>
      <c r="C134" s="15" t="s">
        <v>18</v>
      </c>
      <c r="D134" s="13">
        <v>150</v>
      </c>
      <c r="E134" s="64"/>
      <c r="F134" s="10">
        <f t="shared" si="14"/>
        <v>0</v>
      </c>
    </row>
    <row r="135" spans="1:6" ht="24.95" customHeight="1" x14ac:dyDescent="0.25">
      <c r="A135" s="50">
        <f t="shared" si="15"/>
        <v>46</v>
      </c>
      <c r="B135" s="79" t="s">
        <v>82</v>
      </c>
      <c r="C135" s="79"/>
      <c r="D135" s="79"/>
      <c r="E135" s="79"/>
      <c r="F135" s="79"/>
    </row>
    <row r="136" spans="1:6" ht="24.95" customHeight="1" x14ac:dyDescent="0.25">
      <c r="A136" s="7">
        <f t="shared" si="15"/>
        <v>47</v>
      </c>
      <c r="B136" s="15" t="s">
        <v>96</v>
      </c>
      <c r="C136" s="15" t="s">
        <v>2</v>
      </c>
      <c r="D136" s="13">
        <v>16</v>
      </c>
      <c r="E136" s="66"/>
      <c r="F136" s="10">
        <f>D136*E136</f>
        <v>0</v>
      </c>
    </row>
    <row r="137" spans="1:6" ht="24.95" customHeight="1" x14ac:dyDescent="0.25">
      <c r="A137" s="7">
        <f t="shared" si="15"/>
        <v>48</v>
      </c>
      <c r="B137" s="15" t="s">
        <v>97</v>
      </c>
      <c r="C137" s="15" t="s">
        <v>3</v>
      </c>
      <c r="D137" s="13">
        <v>1</v>
      </c>
      <c r="E137" s="66"/>
      <c r="F137" s="10">
        <f>D137*E137</f>
        <v>0</v>
      </c>
    </row>
    <row r="138" spans="1:6" ht="24.95" customHeight="1" x14ac:dyDescent="0.25">
      <c r="A138" s="7">
        <f t="shared" si="15"/>
        <v>49</v>
      </c>
      <c r="B138" s="15" t="s">
        <v>95</v>
      </c>
      <c r="C138" s="15" t="s">
        <v>3</v>
      </c>
      <c r="D138" s="13">
        <v>6</v>
      </c>
      <c r="E138" s="66"/>
      <c r="F138" s="10">
        <f>D138*E138</f>
        <v>0</v>
      </c>
    </row>
    <row r="139" spans="1:6" ht="24.95" customHeight="1" x14ac:dyDescent="0.25">
      <c r="A139" s="7">
        <f t="shared" si="15"/>
        <v>50</v>
      </c>
      <c r="B139" s="15" t="s">
        <v>53</v>
      </c>
      <c r="C139" s="15" t="s">
        <v>5</v>
      </c>
      <c r="D139" s="13">
        <v>177</v>
      </c>
      <c r="E139" s="64"/>
      <c r="F139" s="10">
        <f>D139*E139</f>
        <v>0</v>
      </c>
    </row>
    <row r="140" spans="1:6" ht="24.95" customHeight="1" x14ac:dyDescent="0.25">
      <c r="A140" s="7">
        <f t="shared" si="15"/>
        <v>51</v>
      </c>
      <c r="B140" s="15" t="s">
        <v>31</v>
      </c>
      <c r="C140" s="15" t="s">
        <v>18</v>
      </c>
      <c r="D140" s="13">
        <v>24</v>
      </c>
      <c r="E140" s="64"/>
      <c r="F140" s="10">
        <f>D140*E140</f>
        <v>0</v>
      </c>
    </row>
    <row r="141" spans="1:6" ht="24.95" customHeight="1" x14ac:dyDescent="0.25">
      <c r="A141" s="50">
        <f t="shared" si="15"/>
        <v>52</v>
      </c>
      <c r="B141" s="79" t="s">
        <v>82</v>
      </c>
      <c r="C141" s="79"/>
      <c r="D141" s="79"/>
      <c r="E141" s="79"/>
      <c r="F141" s="79"/>
    </row>
    <row r="142" spans="1:6" ht="24.95" customHeight="1" x14ac:dyDescent="0.25">
      <c r="A142" s="50">
        <f t="shared" si="15"/>
        <v>53</v>
      </c>
      <c r="B142" s="79" t="s">
        <v>82</v>
      </c>
      <c r="C142" s="79"/>
      <c r="D142" s="79"/>
      <c r="E142" s="79"/>
      <c r="F142" s="79"/>
    </row>
    <row r="143" spans="1:6" ht="24.95" customHeight="1" x14ac:dyDescent="0.25">
      <c r="A143" s="86" t="s">
        <v>49</v>
      </c>
      <c r="B143" s="87"/>
      <c r="C143" s="87"/>
      <c r="D143" s="87"/>
      <c r="E143" s="88"/>
      <c r="F143" s="32">
        <f>SUM(F80:F84,F86,F88,F90:F91,F93,F95:F96,F98:F103,F105,F107:F109,F111:F113,F116:F118,F120:F134,F136:F140,)</f>
        <v>0</v>
      </c>
    </row>
    <row r="144" spans="1:6" ht="24.95" customHeight="1" x14ac:dyDescent="0.25">
      <c r="A144" s="89" t="s">
        <v>80</v>
      </c>
      <c r="B144" s="89"/>
      <c r="C144" s="89"/>
      <c r="D144" s="89"/>
      <c r="E144" s="89"/>
      <c r="F144" s="89"/>
    </row>
    <row r="145" spans="1:6" ht="24.95" customHeight="1" x14ac:dyDescent="0.25">
      <c r="A145" s="7">
        <f>A142+1</f>
        <v>54</v>
      </c>
      <c r="B145" s="15" t="s">
        <v>81</v>
      </c>
      <c r="C145" s="15" t="s">
        <v>14</v>
      </c>
      <c r="D145" s="13">
        <v>1</v>
      </c>
      <c r="E145" s="64"/>
      <c r="F145" s="10">
        <f>D145*E145</f>
        <v>0</v>
      </c>
    </row>
    <row r="146" spans="1:6" ht="24.95" customHeight="1" x14ac:dyDescent="0.25">
      <c r="A146" s="7">
        <f>A145+1</f>
        <v>55</v>
      </c>
      <c r="B146" s="15" t="s">
        <v>66</v>
      </c>
      <c r="C146" s="15" t="s">
        <v>18</v>
      </c>
      <c r="D146" s="13">
        <v>15</v>
      </c>
      <c r="E146" s="64"/>
      <c r="F146" s="10">
        <f>D146*E146</f>
        <v>0</v>
      </c>
    </row>
    <row r="147" spans="1:6" ht="24.95" customHeight="1" x14ac:dyDescent="0.25">
      <c r="A147" s="7">
        <f>A146+1</f>
        <v>56</v>
      </c>
      <c r="B147" s="15" t="s">
        <v>67</v>
      </c>
      <c r="C147" s="15" t="s">
        <v>14</v>
      </c>
      <c r="D147" s="13">
        <v>1</v>
      </c>
      <c r="E147" s="64"/>
      <c r="F147" s="10">
        <f>D147*E147</f>
        <v>0</v>
      </c>
    </row>
    <row r="148" spans="1:6" ht="24.95" customHeight="1" x14ac:dyDescent="0.25">
      <c r="A148" s="7">
        <f>A147+1</f>
        <v>57</v>
      </c>
      <c r="B148" s="15" t="s">
        <v>68</v>
      </c>
      <c r="C148" s="15" t="s">
        <v>2</v>
      </c>
      <c r="D148" s="13">
        <v>26</v>
      </c>
      <c r="E148" s="64"/>
      <c r="F148" s="10">
        <f>D148*E148</f>
        <v>0</v>
      </c>
    </row>
    <row r="149" spans="1:6" ht="24.95" customHeight="1" x14ac:dyDescent="0.25">
      <c r="A149" s="7">
        <f>A148+1</f>
        <v>58</v>
      </c>
      <c r="B149" s="15" t="s">
        <v>69</v>
      </c>
      <c r="C149" s="15" t="s">
        <v>2</v>
      </c>
      <c r="D149" s="13">
        <v>32</v>
      </c>
      <c r="E149" s="64"/>
      <c r="F149" s="10">
        <f>D149*E149</f>
        <v>0</v>
      </c>
    </row>
    <row r="150" spans="1:6" ht="24.95" customHeight="1" x14ac:dyDescent="0.25">
      <c r="A150" s="49">
        <f>A149+1</f>
        <v>59</v>
      </c>
      <c r="B150" s="85" t="s">
        <v>13</v>
      </c>
      <c r="C150" s="85"/>
      <c r="D150" s="85"/>
      <c r="E150" s="85"/>
      <c r="F150" s="85"/>
    </row>
    <row r="151" spans="1:6" ht="24.95" customHeight="1" x14ac:dyDescent="0.25">
      <c r="A151" s="7">
        <f t="shared" ref="A151:A157" si="16">A150+0.1</f>
        <v>59.1</v>
      </c>
      <c r="B151" s="15" t="s">
        <v>70</v>
      </c>
      <c r="C151" s="15" t="s">
        <v>3</v>
      </c>
      <c r="D151" s="13">
        <v>2</v>
      </c>
      <c r="E151" s="64"/>
      <c r="F151" s="10">
        <f t="shared" ref="F151:F161" si="17">D151*E151</f>
        <v>0</v>
      </c>
    </row>
    <row r="152" spans="1:6" ht="24.95" customHeight="1" x14ac:dyDescent="0.25">
      <c r="A152" s="7">
        <f t="shared" si="16"/>
        <v>59.2</v>
      </c>
      <c r="B152" s="15" t="s">
        <v>71</v>
      </c>
      <c r="C152" s="15" t="s">
        <v>3</v>
      </c>
      <c r="D152" s="13">
        <v>1</v>
      </c>
      <c r="E152" s="64"/>
      <c r="F152" s="10">
        <f t="shared" si="17"/>
        <v>0</v>
      </c>
    </row>
    <row r="153" spans="1:6" ht="24.95" customHeight="1" x14ac:dyDescent="0.25">
      <c r="A153" s="7">
        <f t="shared" si="16"/>
        <v>59.300000000000004</v>
      </c>
      <c r="B153" s="15" t="s">
        <v>72</v>
      </c>
      <c r="C153" s="15" t="s">
        <v>3</v>
      </c>
      <c r="D153" s="13">
        <v>2</v>
      </c>
      <c r="E153" s="64"/>
      <c r="F153" s="10">
        <f t="shared" si="17"/>
        <v>0</v>
      </c>
    </row>
    <row r="154" spans="1:6" ht="24.95" customHeight="1" x14ac:dyDescent="0.25">
      <c r="A154" s="7">
        <f t="shared" si="16"/>
        <v>59.400000000000006</v>
      </c>
      <c r="B154" s="15" t="s">
        <v>73</v>
      </c>
      <c r="C154" s="15" t="s">
        <v>3</v>
      </c>
      <c r="D154" s="13">
        <v>1</v>
      </c>
      <c r="E154" s="64"/>
      <c r="F154" s="10">
        <f t="shared" si="17"/>
        <v>0</v>
      </c>
    </row>
    <row r="155" spans="1:6" ht="24.95" customHeight="1" x14ac:dyDescent="0.25">
      <c r="A155" s="7">
        <f t="shared" si="16"/>
        <v>59.500000000000007</v>
      </c>
      <c r="B155" s="15" t="s">
        <v>74</v>
      </c>
      <c r="C155" s="15" t="s">
        <v>3</v>
      </c>
      <c r="D155" s="13">
        <v>1</v>
      </c>
      <c r="E155" s="64"/>
      <c r="F155" s="10">
        <f t="shared" si="17"/>
        <v>0</v>
      </c>
    </row>
    <row r="156" spans="1:6" ht="24.95" customHeight="1" x14ac:dyDescent="0.25">
      <c r="A156" s="7">
        <f t="shared" si="16"/>
        <v>59.600000000000009</v>
      </c>
      <c r="B156" s="15" t="s">
        <v>75</v>
      </c>
      <c r="C156" s="15" t="s">
        <v>3</v>
      </c>
      <c r="D156" s="13">
        <v>1</v>
      </c>
      <c r="E156" s="64"/>
      <c r="F156" s="10">
        <f t="shared" si="17"/>
        <v>0</v>
      </c>
    </row>
    <row r="157" spans="1:6" ht="24.95" customHeight="1" x14ac:dyDescent="0.25">
      <c r="A157" s="7">
        <f t="shared" si="16"/>
        <v>59.70000000000001</v>
      </c>
      <c r="B157" s="15" t="s">
        <v>76</v>
      </c>
      <c r="C157" s="15" t="s">
        <v>3</v>
      </c>
      <c r="D157" s="13">
        <v>1</v>
      </c>
      <c r="E157" s="64"/>
      <c r="F157" s="10">
        <f t="shared" si="17"/>
        <v>0</v>
      </c>
    </row>
    <row r="158" spans="1:6" ht="24.95" customHeight="1" x14ac:dyDescent="0.25">
      <c r="A158" s="7">
        <f>A150+1</f>
        <v>60</v>
      </c>
      <c r="B158" s="15" t="s">
        <v>77</v>
      </c>
      <c r="C158" s="15" t="s">
        <v>2</v>
      </c>
      <c r="D158" s="13">
        <v>15</v>
      </c>
      <c r="E158" s="64"/>
      <c r="F158" s="10">
        <f t="shared" si="17"/>
        <v>0</v>
      </c>
    </row>
    <row r="159" spans="1:6" ht="24.95" customHeight="1" x14ac:dyDescent="0.25">
      <c r="A159" s="7">
        <f>A158+1</f>
        <v>61</v>
      </c>
      <c r="B159" s="15" t="s">
        <v>58</v>
      </c>
      <c r="C159" s="15" t="s">
        <v>3</v>
      </c>
      <c r="D159" s="13">
        <v>1</v>
      </c>
      <c r="E159" s="64"/>
      <c r="F159" s="10">
        <f t="shared" si="17"/>
        <v>0</v>
      </c>
    </row>
    <row r="160" spans="1:6" ht="24.95" customHeight="1" x14ac:dyDescent="0.25">
      <c r="A160" s="7">
        <f>A159+1</f>
        <v>62</v>
      </c>
      <c r="B160" s="15" t="s">
        <v>78</v>
      </c>
      <c r="C160" s="15" t="s">
        <v>2</v>
      </c>
      <c r="D160" s="13">
        <v>28</v>
      </c>
      <c r="E160" s="64"/>
      <c r="F160" s="10">
        <f t="shared" si="17"/>
        <v>0</v>
      </c>
    </row>
    <row r="161" spans="1:6" ht="24.95" customHeight="1" x14ac:dyDescent="0.25">
      <c r="A161" s="7">
        <f>A160+1</f>
        <v>63</v>
      </c>
      <c r="B161" s="15" t="s">
        <v>79</v>
      </c>
      <c r="C161" s="15" t="s">
        <v>14</v>
      </c>
      <c r="D161" s="13">
        <v>1</v>
      </c>
      <c r="E161" s="64"/>
      <c r="F161" s="10">
        <f t="shared" si="17"/>
        <v>0</v>
      </c>
    </row>
    <row r="162" spans="1:6" ht="24.95" customHeight="1" x14ac:dyDescent="0.25">
      <c r="A162" s="90" t="s">
        <v>118</v>
      </c>
      <c r="B162" s="91"/>
      <c r="C162" s="91"/>
      <c r="D162" s="91"/>
      <c r="E162" s="92"/>
      <c r="F162" s="17">
        <f>SUM(F145:F149,F151:F161)</f>
        <v>0</v>
      </c>
    </row>
    <row r="163" spans="1:6" ht="24.95" customHeight="1" x14ac:dyDescent="0.25">
      <c r="A163" s="93" t="s">
        <v>111</v>
      </c>
      <c r="B163" s="94"/>
      <c r="C163" s="94"/>
      <c r="D163" s="94"/>
      <c r="E163" s="95"/>
      <c r="F163" s="33">
        <f>F143+F162</f>
        <v>0</v>
      </c>
    </row>
    <row r="164" spans="1:6" ht="24.95" customHeight="1" x14ac:dyDescent="0.25">
      <c r="A164" s="7">
        <v>64</v>
      </c>
      <c r="B164" s="15" t="s">
        <v>109</v>
      </c>
      <c r="C164" s="15" t="s">
        <v>2</v>
      </c>
      <c r="D164" s="13">
        <v>1</v>
      </c>
      <c r="E164" s="64"/>
      <c r="F164" s="10">
        <f>D164*E164</f>
        <v>0</v>
      </c>
    </row>
    <row r="165" spans="1:6" ht="24.95" customHeight="1" thickBot="1" x14ac:dyDescent="0.3">
      <c r="A165" s="19">
        <v>65</v>
      </c>
      <c r="B165" s="34" t="s">
        <v>110</v>
      </c>
      <c r="C165" s="34" t="s">
        <v>14</v>
      </c>
      <c r="D165" s="47">
        <v>1</v>
      </c>
      <c r="E165" s="67"/>
      <c r="F165" s="10">
        <f>D165*E165</f>
        <v>0</v>
      </c>
    </row>
    <row r="166" spans="1:6" ht="35.1" customHeight="1" x14ac:dyDescent="0.25">
      <c r="A166" s="55"/>
      <c r="B166" s="96" t="s">
        <v>113</v>
      </c>
      <c r="C166" s="97"/>
      <c r="D166" s="98"/>
      <c r="E166" s="20"/>
      <c r="F166" s="21">
        <f>F163+F164+F165</f>
        <v>0</v>
      </c>
    </row>
    <row r="167" spans="1:6" ht="24.95" customHeight="1" x14ac:dyDescent="0.25">
      <c r="A167" s="22">
        <f>MAX(A98:A161)+1</f>
        <v>64</v>
      </c>
      <c r="B167" s="7" t="s">
        <v>23</v>
      </c>
      <c r="C167" s="7"/>
      <c r="D167" s="23">
        <v>0.1</v>
      </c>
      <c r="E167" s="18"/>
      <c r="F167" s="24">
        <f>F166*D167</f>
        <v>0</v>
      </c>
    </row>
    <row r="168" spans="1:6" ht="35.1" customHeight="1" thickBot="1" x14ac:dyDescent="0.3">
      <c r="A168" s="25"/>
      <c r="B168" s="99" t="s">
        <v>117</v>
      </c>
      <c r="C168" s="100"/>
      <c r="D168" s="101"/>
      <c r="E168" s="26"/>
      <c r="F168" s="27">
        <f>F166+F167</f>
        <v>0</v>
      </c>
    </row>
    <row r="169" spans="1:6" ht="9.9499999999999993" customHeight="1" x14ac:dyDescent="0.25">
      <c r="A169" s="28"/>
      <c r="B169" s="28"/>
      <c r="C169" s="28"/>
      <c r="D169" s="29"/>
      <c r="E169" s="30"/>
      <c r="F169" s="30"/>
    </row>
    <row r="170" spans="1:6" ht="39" customHeight="1" x14ac:dyDescent="0.25">
      <c r="A170" s="2" t="s">
        <v>8</v>
      </c>
      <c r="B170" s="2" t="s">
        <v>0</v>
      </c>
      <c r="C170" s="2" t="s">
        <v>42</v>
      </c>
      <c r="D170" s="3" t="s">
        <v>1</v>
      </c>
      <c r="E170" s="4" t="s">
        <v>43</v>
      </c>
      <c r="F170" s="4" t="s">
        <v>10</v>
      </c>
    </row>
    <row r="171" spans="1:6" ht="31.5" customHeight="1" x14ac:dyDescent="0.25">
      <c r="A171" s="89" t="s">
        <v>112</v>
      </c>
      <c r="B171" s="89"/>
      <c r="C171" s="89"/>
      <c r="D171" s="89"/>
      <c r="E171" s="89"/>
      <c r="F171" s="89"/>
    </row>
    <row r="172" spans="1:6" ht="24.95" customHeight="1" x14ac:dyDescent="0.25">
      <c r="A172" s="7">
        <v>1</v>
      </c>
      <c r="B172" s="35" t="s">
        <v>4</v>
      </c>
      <c r="C172" s="8" t="s">
        <v>5</v>
      </c>
      <c r="D172" s="9">
        <v>502</v>
      </c>
      <c r="E172" s="64"/>
      <c r="F172" s="10">
        <f t="shared" ref="F172:F176" si="18">D172*E172</f>
        <v>0</v>
      </c>
    </row>
    <row r="173" spans="1:6" ht="24.95" customHeight="1" x14ac:dyDescent="0.25">
      <c r="A173" s="7">
        <f>A172+1</f>
        <v>2</v>
      </c>
      <c r="B173" s="31" t="s">
        <v>45</v>
      </c>
      <c r="C173" s="15" t="s">
        <v>2</v>
      </c>
      <c r="D173" s="16">
        <v>63</v>
      </c>
      <c r="E173" s="64"/>
      <c r="F173" s="10">
        <f t="shared" si="18"/>
        <v>0</v>
      </c>
    </row>
    <row r="174" spans="1:6" ht="24.95" customHeight="1" x14ac:dyDescent="0.25">
      <c r="A174" s="7">
        <f t="shared" ref="A174:A234" si="19">A173+1</f>
        <v>3</v>
      </c>
      <c r="B174" s="31" t="s">
        <v>46</v>
      </c>
      <c r="C174" s="15" t="s">
        <v>3</v>
      </c>
      <c r="D174" s="13">
        <v>2</v>
      </c>
      <c r="E174" s="64"/>
      <c r="F174" s="10">
        <f t="shared" si="18"/>
        <v>0</v>
      </c>
    </row>
    <row r="175" spans="1:6" ht="24.95" customHeight="1" x14ac:dyDescent="0.25">
      <c r="A175" s="7">
        <f t="shared" si="19"/>
        <v>4</v>
      </c>
      <c r="B175" s="31" t="s">
        <v>32</v>
      </c>
      <c r="C175" s="15" t="s">
        <v>3</v>
      </c>
      <c r="D175" s="13">
        <v>2</v>
      </c>
      <c r="E175" s="64"/>
      <c r="F175" s="10">
        <f t="shared" si="18"/>
        <v>0</v>
      </c>
    </row>
    <row r="176" spans="1:6" ht="24.95" customHeight="1" x14ac:dyDescent="0.25">
      <c r="A176" s="7">
        <f t="shared" si="19"/>
        <v>5</v>
      </c>
      <c r="B176" s="31" t="s">
        <v>64</v>
      </c>
      <c r="C176" s="15" t="s">
        <v>3</v>
      </c>
      <c r="D176" s="13">
        <v>2</v>
      </c>
      <c r="E176" s="64"/>
      <c r="F176" s="10">
        <f t="shared" si="18"/>
        <v>0</v>
      </c>
    </row>
    <row r="177" spans="1:6" ht="24.95" customHeight="1" x14ac:dyDescent="0.25">
      <c r="A177" s="50">
        <f t="shared" si="19"/>
        <v>6</v>
      </c>
      <c r="B177" s="79" t="s">
        <v>82</v>
      </c>
      <c r="C177" s="79"/>
      <c r="D177" s="79"/>
      <c r="E177" s="79"/>
      <c r="F177" s="79"/>
    </row>
    <row r="178" spans="1:6" ht="24.95" customHeight="1" x14ac:dyDescent="0.25">
      <c r="A178" s="50">
        <f>A177+0.1</f>
        <v>6.1</v>
      </c>
      <c r="B178" s="79" t="s">
        <v>82</v>
      </c>
      <c r="C178" s="79"/>
      <c r="D178" s="79"/>
      <c r="E178" s="79"/>
      <c r="F178" s="79"/>
    </row>
    <row r="179" spans="1:6" ht="24.95" customHeight="1" x14ac:dyDescent="0.25">
      <c r="A179" s="49">
        <f>A177+1</f>
        <v>7</v>
      </c>
      <c r="B179" s="85" t="s">
        <v>62</v>
      </c>
      <c r="C179" s="85"/>
      <c r="D179" s="85"/>
      <c r="E179" s="85"/>
      <c r="F179" s="85"/>
    </row>
    <row r="180" spans="1:6" ht="24.95" customHeight="1" x14ac:dyDescent="0.25">
      <c r="A180" s="7">
        <f>A179+0.1</f>
        <v>7.1</v>
      </c>
      <c r="B180" s="31" t="s">
        <v>61</v>
      </c>
      <c r="C180" s="15" t="s">
        <v>3</v>
      </c>
      <c r="D180" s="13">
        <v>1</v>
      </c>
      <c r="E180" s="64"/>
      <c r="F180" s="10">
        <f t="shared" ref="F180" si="20">D180*E180</f>
        <v>0</v>
      </c>
    </row>
    <row r="181" spans="1:6" ht="24.95" customHeight="1" x14ac:dyDescent="0.25">
      <c r="A181" s="50">
        <f>A180+0.1</f>
        <v>7.1999999999999993</v>
      </c>
      <c r="B181" s="79" t="s">
        <v>82</v>
      </c>
      <c r="C181" s="79"/>
      <c r="D181" s="79"/>
      <c r="E181" s="79"/>
      <c r="F181" s="79"/>
    </row>
    <row r="182" spans="1:6" ht="24.95" customHeight="1" x14ac:dyDescent="0.25">
      <c r="A182" s="7">
        <f>A179+1</f>
        <v>8</v>
      </c>
      <c r="B182" s="31" t="s">
        <v>33</v>
      </c>
      <c r="C182" s="15" t="s">
        <v>3</v>
      </c>
      <c r="D182" s="13">
        <v>1</v>
      </c>
      <c r="E182" s="64"/>
      <c r="F182" s="10">
        <f t="shared" ref="F182:F183" si="21">D182*E182</f>
        <v>0</v>
      </c>
    </row>
    <row r="183" spans="1:6" ht="24.95" customHeight="1" x14ac:dyDescent="0.25">
      <c r="A183" s="7">
        <f t="shared" si="19"/>
        <v>9</v>
      </c>
      <c r="B183" s="31" t="s">
        <v>28</v>
      </c>
      <c r="C183" s="15" t="s">
        <v>3</v>
      </c>
      <c r="D183" s="13">
        <v>1</v>
      </c>
      <c r="E183" s="64"/>
      <c r="F183" s="10">
        <f t="shared" si="21"/>
        <v>0</v>
      </c>
    </row>
    <row r="184" spans="1:6" ht="24.95" customHeight="1" x14ac:dyDescent="0.25">
      <c r="A184" s="50">
        <f t="shared" si="19"/>
        <v>10</v>
      </c>
      <c r="B184" s="79" t="s">
        <v>82</v>
      </c>
      <c r="C184" s="79"/>
      <c r="D184" s="79"/>
      <c r="E184" s="79"/>
      <c r="F184" s="79"/>
    </row>
    <row r="185" spans="1:6" ht="24.95" customHeight="1" x14ac:dyDescent="0.25">
      <c r="A185" s="7">
        <f t="shared" si="19"/>
        <v>11</v>
      </c>
      <c r="B185" s="31" t="s">
        <v>26</v>
      </c>
      <c r="C185" s="15" t="s">
        <v>2</v>
      </c>
      <c r="D185" s="13">
        <v>39</v>
      </c>
      <c r="E185" s="64"/>
      <c r="F185" s="10">
        <f t="shared" ref="F185" si="22">D185*E185</f>
        <v>0</v>
      </c>
    </row>
    <row r="186" spans="1:6" ht="24.95" customHeight="1" x14ac:dyDescent="0.25">
      <c r="A186" s="50">
        <f t="shared" si="19"/>
        <v>12</v>
      </c>
      <c r="B186" s="79" t="s">
        <v>82</v>
      </c>
      <c r="C186" s="79"/>
      <c r="D186" s="79"/>
      <c r="E186" s="79"/>
      <c r="F186" s="79"/>
    </row>
    <row r="187" spans="1:6" ht="24.95" customHeight="1" x14ac:dyDescent="0.25">
      <c r="A187" s="7">
        <f t="shared" si="19"/>
        <v>13</v>
      </c>
      <c r="B187" s="36" t="s">
        <v>15</v>
      </c>
      <c r="C187" s="7" t="s">
        <v>5</v>
      </c>
      <c r="D187" s="13">
        <v>502</v>
      </c>
      <c r="E187" s="65"/>
      <c r="F187" s="10">
        <f t="shared" ref="F187" si="23">D187*E187</f>
        <v>0</v>
      </c>
    </row>
    <row r="188" spans="1:6" ht="24.95" customHeight="1" x14ac:dyDescent="0.25">
      <c r="A188" s="50">
        <f t="shared" si="19"/>
        <v>14</v>
      </c>
      <c r="B188" s="79" t="s">
        <v>82</v>
      </c>
      <c r="C188" s="79"/>
      <c r="D188" s="79"/>
      <c r="E188" s="79"/>
      <c r="F188" s="79"/>
    </row>
    <row r="189" spans="1:6" ht="24.95" customHeight="1" x14ac:dyDescent="0.25">
      <c r="A189" s="50">
        <f t="shared" si="19"/>
        <v>15</v>
      </c>
      <c r="B189" s="79" t="s">
        <v>82</v>
      </c>
      <c r="C189" s="79"/>
      <c r="D189" s="79"/>
      <c r="E189" s="79"/>
      <c r="F189" s="79"/>
    </row>
    <row r="190" spans="1:6" ht="24.95" customHeight="1" x14ac:dyDescent="0.25">
      <c r="A190" s="7">
        <f t="shared" si="19"/>
        <v>16</v>
      </c>
      <c r="B190" s="31" t="s">
        <v>25</v>
      </c>
      <c r="C190" s="15" t="s">
        <v>3</v>
      </c>
      <c r="D190" s="13">
        <v>1</v>
      </c>
      <c r="E190" s="64"/>
      <c r="F190" s="10">
        <f t="shared" ref="F190:F195" si="24">D190*E190</f>
        <v>0</v>
      </c>
    </row>
    <row r="191" spans="1:6" ht="24.95" customHeight="1" x14ac:dyDescent="0.25">
      <c r="A191" s="7">
        <f t="shared" si="19"/>
        <v>17</v>
      </c>
      <c r="B191" s="31" t="s">
        <v>34</v>
      </c>
      <c r="C191" s="15" t="s">
        <v>3</v>
      </c>
      <c r="D191" s="14">
        <v>3</v>
      </c>
      <c r="E191" s="64"/>
      <c r="F191" s="10">
        <f t="shared" si="24"/>
        <v>0</v>
      </c>
    </row>
    <row r="192" spans="1:6" ht="24.95" customHeight="1" x14ac:dyDescent="0.25">
      <c r="A192" s="7">
        <f t="shared" si="19"/>
        <v>18</v>
      </c>
      <c r="B192" s="31" t="s">
        <v>35</v>
      </c>
      <c r="C192" s="15" t="s">
        <v>3</v>
      </c>
      <c r="D192" s="14">
        <v>2</v>
      </c>
      <c r="E192" s="64"/>
      <c r="F192" s="10">
        <f t="shared" si="24"/>
        <v>0</v>
      </c>
    </row>
    <row r="193" spans="1:6" ht="24.95" customHeight="1" x14ac:dyDescent="0.25">
      <c r="A193" s="7">
        <f t="shared" si="19"/>
        <v>19</v>
      </c>
      <c r="B193" s="31" t="s">
        <v>36</v>
      </c>
      <c r="C193" s="15" t="s">
        <v>3</v>
      </c>
      <c r="D193" s="13">
        <v>1</v>
      </c>
      <c r="E193" s="64"/>
      <c r="F193" s="10">
        <f t="shared" si="24"/>
        <v>0</v>
      </c>
    </row>
    <row r="194" spans="1:6" ht="24.95" customHeight="1" x14ac:dyDescent="0.25">
      <c r="A194" s="7">
        <f t="shared" si="19"/>
        <v>20</v>
      </c>
      <c r="B194" s="56" t="s">
        <v>37</v>
      </c>
      <c r="C194" s="15" t="s">
        <v>2</v>
      </c>
      <c r="D194" s="14">
        <v>5</v>
      </c>
      <c r="E194" s="64"/>
      <c r="F194" s="10">
        <f t="shared" si="24"/>
        <v>0</v>
      </c>
    </row>
    <row r="195" spans="1:6" ht="24.95" customHeight="1" x14ac:dyDescent="0.25">
      <c r="A195" s="7">
        <f t="shared" si="19"/>
        <v>21</v>
      </c>
      <c r="B195" s="31" t="s">
        <v>47</v>
      </c>
      <c r="C195" s="15" t="s">
        <v>2</v>
      </c>
      <c r="D195" s="46">
        <v>18</v>
      </c>
      <c r="E195" s="64"/>
      <c r="F195" s="10">
        <f t="shared" si="24"/>
        <v>0</v>
      </c>
    </row>
    <row r="196" spans="1:6" ht="24.95" customHeight="1" x14ac:dyDescent="0.25">
      <c r="A196" s="49">
        <f t="shared" si="19"/>
        <v>22</v>
      </c>
      <c r="B196" s="84" t="s">
        <v>13</v>
      </c>
      <c r="C196" s="84"/>
      <c r="D196" s="84"/>
      <c r="E196" s="84"/>
      <c r="F196" s="84"/>
    </row>
    <row r="197" spans="1:6" ht="24.95" customHeight="1" x14ac:dyDescent="0.25">
      <c r="A197" s="7">
        <f>A196+0.1</f>
        <v>22.1</v>
      </c>
      <c r="B197" s="56" t="s">
        <v>54</v>
      </c>
      <c r="C197" s="15" t="s">
        <v>3</v>
      </c>
      <c r="D197" s="14">
        <v>2</v>
      </c>
      <c r="E197" s="64"/>
      <c r="F197" s="10">
        <f t="shared" ref="F197" si="25">D197*E197</f>
        <v>0</v>
      </c>
    </row>
    <row r="198" spans="1:6" ht="24.95" customHeight="1" x14ac:dyDescent="0.25">
      <c r="A198" s="50">
        <f t="shared" ref="A198:A201" si="26">A197+0.1</f>
        <v>22.200000000000003</v>
      </c>
      <c r="B198" s="79" t="s">
        <v>82</v>
      </c>
      <c r="C198" s="79"/>
      <c r="D198" s="79"/>
      <c r="E198" s="79"/>
      <c r="F198" s="79"/>
    </row>
    <row r="199" spans="1:6" ht="24.95" customHeight="1" x14ac:dyDescent="0.25">
      <c r="A199" s="7">
        <f t="shared" si="26"/>
        <v>22.300000000000004</v>
      </c>
      <c r="B199" s="56" t="s">
        <v>56</v>
      </c>
      <c r="C199" s="15" t="s">
        <v>3</v>
      </c>
      <c r="D199" s="14">
        <v>1</v>
      </c>
      <c r="E199" s="64"/>
      <c r="F199" s="10">
        <f t="shared" ref="F199:F200" si="27">D199*E199</f>
        <v>0</v>
      </c>
    </row>
    <row r="200" spans="1:6" ht="24.95" customHeight="1" x14ac:dyDescent="0.25">
      <c r="A200" s="7">
        <f t="shared" si="26"/>
        <v>22.400000000000006</v>
      </c>
      <c r="B200" s="56" t="s">
        <v>57</v>
      </c>
      <c r="C200" s="15" t="s">
        <v>3</v>
      </c>
      <c r="D200" s="14">
        <v>1</v>
      </c>
      <c r="E200" s="64"/>
      <c r="F200" s="10">
        <f t="shared" si="27"/>
        <v>0</v>
      </c>
    </row>
    <row r="201" spans="1:6" ht="24.95" customHeight="1" x14ac:dyDescent="0.25">
      <c r="A201" s="50">
        <f t="shared" si="26"/>
        <v>22.500000000000007</v>
      </c>
      <c r="B201" s="79" t="s">
        <v>82</v>
      </c>
      <c r="C201" s="79"/>
      <c r="D201" s="79"/>
      <c r="E201" s="79"/>
      <c r="F201" s="79"/>
    </row>
    <row r="202" spans="1:6" ht="24.95" customHeight="1" x14ac:dyDescent="0.25">
      <c r="A202" s="7">
        <f>A196+1</f>
        <v>23</v>
      </c>
      <c r="B202" s="56" t="s">
        <v>39</v>
      </c>
      <c r="C202" s="15" t="s">
        <v>3</v>
      </c>
      <c r="D202" s="13">
        <v>1</v>
      </c>
      <c r="E202" s="64"/>
      <c r="F202" s="10">
        <f t="shared" ref="F202:F205" si="28">D202*E202</f>
        <v>0</v>
      </c>
    </row>
    <row r="203" spans="1:6" ht="24.95" customHeight="1" x14ac:dyDescent="0.25">
      <c r="A203" s="7">
        <f t="shared" si="19"/>
        <v>24</v>
      </c>
      <c r="B203" s="31" t="s">
        <v>86</v>
      </c>
      <c r="C203" s="15" t="s">
        <v>3</v>
      </c>
      <c r="D203" s="13">
        <v>1</v>
      </c>
      <c r="E203" s="64"/>
      <c r="F203" s="10">
        <f t="shared" si="28"/>
        <v>0</v>
      </c>
    </row>
    <row r="204" spans="1:6" ht="24.95" customHeight="1" x14ac:dyDescent="0.25">
      <c r="A204" s="7">
        <f t="shared" si="19"/>
        <v>25</v>
      </c>
      <c r="B204" s="31" t="s">
        <v>38</v>
      </c>
      <c r="C204" s="15" t="s">
        <v>3</v>
      </c>
      <c r="D204" s="13">
        <v>2</v>
      </c>
      <c r="E204" s="64"/>
      <c r="F204" s="10">
        <f t="shared" si="28"/>
        <v>0</v>
      </c>
    </row>
    <row r="205" spans="1:6" ht="24.95" customHeight="1" x14ac:dyDescent="0.25">
      <c r="A205" s="7">
        <f t="shared" si="19"/>
        <v>26</v>
      </c>
      <c r="B205" s="31" t="s">
        <v>91</v>
      </c>
      <c r="C205" s="15" t="s">
        <v>3</v>
      </c>
      <c r="D205" s="13">
        <v>1</v>
      </c>
      <c r="E205" s="64"/>
      <c r="F205" s="10">
        <f t="shared" si="28"/>
        <v>0</v>
      </c>
    </row>
    <row r="206" spans="1:6" ht="24.95" customHeight="1" x14ac:dyDescent="0.25">
      <c r="A206" s="50">
        <f t="shared" si="19"/>
        <v>27</v>
      </c>
      <c r="B206" s="79" t="s">
        <v>82</v>
      </c>
      <c r="C206" s="79"/>
      <c r="D206" s="79"/>
      <c r="E206" s="79"/>
      <c r="F206" s="79"/>
    </row>
    <row r="207" spans="1:6" ht="24.95" customHeight="1" x14ac:dyDescent="0.25">
      <c r="A207" s="50">
        <f t="shared" si="19"/>
        <v>28</v>
      </c>
      <c r="B207" s="79" t="s">
        <v>82</v>
      </c>
      <c r="C207" s="79"/>
      <c r="D207" s="79"/>
      <c r="E207" s="79"/>
      <c r="F207" s="79"/>
    </row>
    <row r="208" spans="1:6" ht="24.95" customHeight="1" x14ac:dyDescent="0.25">
      <c r="A208" s="7">
        <f t="shared" si="19"/>
        <v>29</v>
      </c>
      <c r="B208" s="31" t="s">
        <v>16</v>
      </c>
      <c r="C208" s="15" t="s">
        <v>3</v>
      </c>
      <c r="D208" s="13">
        <v>1</v>
      </c>
      <c r="E208" s="64"/>
      <c r="F208" s="10">
        <f t="shared" ref="F208:F210" si="29">D208*E208</f>
        <v>0</v>
      </c>
    </row>
    <row r="209" spans="1:6" ht="24.95" customHeight="1" x14ac:dyDescent="0.25">
      <c r="A209" s="7">
        <f t="shared" si="19"/>
        <v>30</v>
      </c>
      <c r="B209" s="31" t="s">
        <v>41</v>
      </c>
      <c r="C209" s="15" t="s">
        <v>3</v>
      </c>
      <c r="D209" s="13">
        <v>1</v>
      </c>
      <c r="E209" s="64"/>
      <c r="F209" s="10">
        <f t="shared" si="29"/>
        <v>0</v>
      </c>
    </row>
    <row r="210" spans="1:6" ht="24.95" customHeight="1" x14ac:dyDescent="0.25">
      <c r="A210" s="7">
        <f t="shared" si="19"/>
        <v>31</v>
      </c>
      <c r="B210" s="31" t="s">
        <v>6</v>
      </c>
      <c r="C210" s="15" t="s">
        <v>14</v>
      </c>
      <c r="D210" s="13">
        <v>1</v>
      </c>
      <c r="E210" s="64"/>
      <c r="F210" s="10">
        <f t="shared" si="29"/>
        <v>0</v>
      </c>
    </row>
    <row r="211" spans="1:6" ht="24.95" customHeight="1" x14ac:dyDescent="0.25">
      <c r="A211" s="49">
        <f t="shared" si="19"/>
        <v>32</v>
      </c>
      <c r="B211" s="85" t="s">
        <v>88</v>
      </c>
      <c r="C211" s="85"/>
      <c r="D211" s="85"/>
      <c r="E211" s="85"/>
      <c r="F211" s="85"/>
    </row>
    <row r="212" spans="1:6" ht="24.95" customHeight="1" x14ac:dyDescent="0.25">
      <c r="A212" s="7">
        <f>A211+0.1</f>
        <v>32.1</v>
      </c>
      <c r="B212" s="31" t="s">
        <v>120</v>
      </c>
      <c r="C212" s="15" t="s">
        <v>2</v>
      </c>
      <c r="D212" s="13">
        <v>55</v>
      </c>
      <c r="E212" s="64"/>
      <c r="F212" s="10">
        <f t="shared" ref="F212:F221" si="30">D212*E212</f>
        <v>0</v>
      </c>
    </row>
    <row r="213" spans="1:6" ht="24.95" customHeight="1" x14ac:dyDescent="0.25">
      <c r="A213" s="7">
        <f>A211+1</f>
        <v>33</v>
      </c>
      <c r="B213" s="57" t="s">
        <v>89</v>
      </c>
      <c r="C213" s="15" t="s">
        <v>3</v>
      </c>
      <c r="D213" s="14">
        <v>1</v>
      </c>
      <c r="E213" s="64"/>
      <c r="F213" s="10">
        <f t="shared" si="30"/>
        <v>0</v>
      </c>
    </row>
    <row r="214" spans="1:6" ht="24.95" customHeight="1" x14ac:dyDescent="0.25">
      <c r="A214" s="7">
        <f t="shared" si="19"/>
        <v>34</v>
      </c>
      <c r="B214" s="31" t="s">
        <v>94</v>
      </c>
      <c r="C214" s="15" t="s">
        <v>3</v>
      </c>
      <c r="D214" s="14">
        <v>1</v>
      </c>
      <c r="E214" s="64"/>
      <c r="F214" s="10">
        <f t="shared" si="30"/>
        <v>0</v>
      </c>
    </row>
    <row r="215" spans="1:6" ht="24.95" customHeight="1" x14ac:dyDescent="0.25">
      <c r="A215" s="7">
        <f t="shared" si="19"/>
        <v>35</v>
      </c>
      <c r="B215" s="36" t="s">
        <v>20</v>
      </c>
      <c r="C215" s="7" t="s">
        <v>3</v>
      </c>
      <c r="D215" s="13">
        <v>1</v>
      </c>
      <c r="E215" s="65"/>
      <c r="F215" s="10">
        <f t="shared" si="30"/>
        <v>0</v>
      </c>
    </row>
    <row r="216" spans="1:6" ht="24.95" customHeight="1" x14ac:dyDescent="0.25">
      <c r="A216" s="7">
        <f t="shared" si="19"/>
        <v>36</v>
      </c>
      <c r="B216" s="36" t="s">
        <v>22</v>
      </c>
      <c r="C216" s="7" t="s">
        <v>3</v>
      </c>
      <c r="D216" s="13">
        <v>1</v>
      </c>
      <c r="E216" s="65"/>
      <c r="F216" s="10">
        <f t="shared" si="30"/>
        <v>0</v>
      </c>
    </row>
    <row r="217" spans="1:6" ht="24.95" customHeight="1" x14ac:dyDescent="0.25">
      <c r="A217" s="7">
        <f t="shared" si="19"/>
        <v>37</v>
      </c>
      <c r="B217" s="36" t="s">
        <v>19</v>
      </c>
      <c r="C217" s="7" t="s">
        <v>3</v>
      </c>
      <c r="D217" s="13">
        <v>1</v>
      </c>
      <c r="E217" s="65"/>
      <c r="F217" s="10">
        <f t="shared" si="30"/>
        <v>0</v>
      </c>
    </row>
    <row r="218" spans="1:6" ht="24.95" customHeight="1" x14ac:dyDescent="0.25">
      <c r="A218" s="7">
        <f>A217+0.1</f>
        <v>37.1</v>
      </c>
      <c r="B218" s="36" t="s">
        <v>90</v>
      </c>
      <c r="C218" s="7" t="s">
        <v>3</v>
      </c>
      <c r="D218" s="13">
        <v>1</v>
      </c>
      <c r="E218" s="65"/>
      <c r="F218" s="10">
        <f t="shared" si="30"/>
        <v>0</v>
      </c>
    </row>
    <row r="219" spans="1:6" ht="24.95" customHeight="1" x14ac:dyDescent="0.25">
      <c r="A219" s="7">
        <f>A217+1</f>
        <v>38</v>
      </c>
      <c r="B219" s="36" t="s">
        <v>50</v>
      </c>
      <c r="C219" s="7" t="s">
        <v>3</v>
      </c>
      <c r="D219" s="13">
        <v>1</v>
      </c>
      <c r="E219" s="65"/>
      <c r="F219" s="10">
        <f t="shared" si="30"/>
        <v>0</v>
      </c>
    </row>
    <row r="220" spans="1:6" ht="24.95" customHeight="1" x14ac:dyDescent="0.25">
      <c r="A220" s="7">
        <f t="shared" si="19"/>
        <v>39</v>
      </c>
      <c r="B220" s="36" t="s">
        <v>51</v>
      </c>
      <c r="C220" s="7" t="s">
        <v>3</v>
      </c>
      <c r="D220" s="13">
        <v>1</v>
      </c>
      <c r="E220" s="65"/>
      <c r="F220" s="10">
        <f t="shared" si="30"/>
        <v>0</v>
      </c>
    </row>
    <row r="221" spans="1:6" ht="24.95" customHeight="1" x14ac:dyDescent="0.25">
      <c r="A221" s="7">
        <f t="shared" si="19"/>
        <v>40</v>
      </c>
      <c r="B221" s="36" t="s">
        <v>21</v>
      </c>
      <c r="C221" s="7" t="s">
        <v>2</v>
      </c>
      <c r="D221" s="13">
        <v>30</v>
      </c>
      <c r="E221" s="65"/>
      <c r="F221" s="10">
        <f t="shared" si="30"/>
        <v>0</v>
      </c>
    </row>
    <row r="222" spans="1:6" ht="24.95" customHeight="1" x14ac:dyDescent="0.25">
      <c r="A222" s="50">
        <f t="shared" si="19"/>
        <v>41</v>
      </c>
      <c r="B222" s="79" t="s">
        <v>82</v>
      </c>
      <c r="C222" s="79"/>
      <c r="D222" s="79"/>
      <c r="E222" s="79"/>
      <c r="F222" s="79"/>
    </row>
    <row r="223" spans="1:6" ht="24.95" customHeight="1" x14ac:dyDescent="0.25">
      <c r="A223" s="7">
        <f t="shared" si="19"/>
        <v>42</v>
      </c>
      <c r="B223" s="36" t="s">
        <v>24</v>
      </c>
      <c r="C223" s="7" t="s">
        <v>3</v>
      </c>
      <c r="D223" s="13">
        <v>1</v>
      </c>
      <c r="E223" s="65"/>
      <c r="F223" s="10">
        <f t="shared" ref="F223:F225" si="31">D223*E223</f>
        <v>0</v>
      </c>
    </row>
    <row r="224" spans="1:6" ht="24.95" customHeight="1" x14ac:dyDescent="0.25">
      <c r="A224" s="7">
        <f t="shared" si="19"/>
        <v>43</v>
      </c>
      <c r="B224" s="36" t="s">
        <v>98</v>
      </c>
      <c r="C224" s="7" t="s">
        <v>14</v>
      </c>
      <c r="D224" s="13">
        <v>1</v>
      </c>
      <c r="E224" s="65"/>
      <c r="F224" s="10">
        <f t="shared" si="31"/>
        <v>0</v>
      </c>
    </row>
    <row r="225" spans="1:6" ht="24.95" customHeight="1" x14ac:dyDescent="0.25">
      <c r="A225" s="7">
        <f t="shared" si="19"/>
        <v>44</v>
      </c>
      <c r="B225" s="36" t="s">
        <v>40</v>
      </c>
      <c r="C225" s="7" t="s">
        <v>14</v>
      </c>
      <c r="D225" s="13">
        <v>1</v>
      </c>
      <c r="E225" s="65"/>
      <c r="F225" s="10">
        <f t="shared" si="31"/>
        <v>0</v>
      </c>
    </row>
    <row r="226" spans="1:6" ht="24.95" customHeight="1" x14ac:dyDescent="0.25">
      <c r="A226" s="50">
        <f t="shared" si="19"/>
        <v>45</v>
      </c>
      <c r="B226" s="79" t="s">
        <v>82</v>
      </c>
      <c r="C226" s="79"/>
      <c r="D226" s="79"/>
      <c r="E226" s="79"/>
      <c r="F226" s="79"/>
    </row>
    <row r="227" spans="1:6" ht="24.95" customHeight="1" x14ac:dyDescent="0.25">
      <c r="A227" s="50">
        <f t="shared" si="19"/>
        <v>46</v>
      </c>
      <c r="B227" s="79" t="s">
        <v>82</v>
      </c>
      <c r="C227" s="79"/>
      <c r="D227" s="79"/>
      <c r="E227" s="79"/>
      <c r="F227" s="79"/>
    </row>
    <row r="228" spans="1:6" ht="24.95" customHeight="1" x14ac:dyDescent="0.25">
      <c r="A228" s="50">
        <f t="shared" si="19"/>
        <v>47</v>
      </c>
      <c r="B228" s="79" t="s">
        <v>82</v>
      </c>
      <c r="C228" s="79"/>
      <c r="D228" s="79"/>
      <c r="E228" s="79"/>
      <c r="F228" s="79"/>
    </row>
    <row r="229" spans="1:6" ht="24.95" customHeight="1" x14ac:dyDescent="0.25">
      <c r="A229" s="50">
        <f t="shared" si="19"/>
        <v>48</v>
      </c>
      <c r="B229" s="79" t="s">
        <v>82</v>
      </c>
      <c r="C229" s="79"/>
      <c r="D229" s="79"/>
      <c r="E229" s="79"/>
      <c r="F229" s="79"/>
    </row>
    <row r="230" spans="1:6" ht="24.95" customHeight="1" x14ac:dyDescent="0.25">
      <c r="A230" s="50">
        <f t="shared" si="19"/>
        <v>49</v>
      </c>
      <c r="B230" s="79" t="s">
        <v>82</v>
      </c>
      <c r="C230" s="79"/>
      <c r="D230" s="79"/>
      <c r="E230" s="79"/>
      <c r="F230" s="79"/>
    </row>
    <row r="231" spans="1:6" ht="24.95" customHeight="1" x14ac:dyDescent="0.25">
      <c r="A231" s="7">
        <f t="shared" si="19"/>
        <v>50</v>
      </c>
      <c r="B231" s="31" t="s">
        <v>53</v>
      </c>
      <c r="C231" s="15" t="s">
        <v>5</v>
      </c>
      <c r="D231" s="13">
        <v>251</v>
      </c>
      <c r="E231" s="64"/>
      <c r="F231" s="10">
        <f t="shared" ref="F231:F234" si="32">D231*E231</f>
        <v>0</v>
      </c>
    </row>
    <row r="232" spans="1:6" ht="24.95" customHeight="1" x14ac:dyDescent="0.25">
      <c r="A232" s="7">
        <f t="shared" si="19"/>
        <v>51</v>
      </c>
      <c r="B232" s="31" t="s">
        <v>31</v>
      </c>
      <c r="C232" s="15" t="s">
        <v>18</v>
      </c>
      <c r="D232" s="13">
        <v>266</v>
      </c>
      <c r="E232" s="64"/>
      <c r="F232" s="10">
        <f t="shared" si="32"/>
        <v>0</v>
      </c>
    </row>
    <row r="233" spans="1:6" ht="24.95" customHeight="1" x14ac:dyDescent="0.25">
      <c r="A233" s="7">
        <f t="shared" si="19"/>
        <v>52</v>
      </c>
      <c r="B233" s="36" t="s">
        <v>44</v>
      </c>
      <c r="C233" s="7" t="s">
        <v>18</v>
      </c>
      <c r="D233" s="13">
        <v>50</v>
      </c>
      <c r="E233" s="68"/>
      <c r="F233" s="10">
        <f t="shared" si="32"/>
        <v>0</v>
      </c>
    </row>
    <row r="234" spans="1:6" ht="24.95" customHeight="1" x14ac:dyDescent="0.25">
      <c r="A234" s="7">
        <f t="shared" si="19"/>
        <v>53</v>
      </c>
      <c r="B234" s="36" t="s">
        <v>83</v>
      </c>
      <c r="C234" s="7" t="s">
        <v>3</v>
      </c>
      <c r="D234" s="13">
        <v>1</v>
      </c>
      <c r="E234" s="68"/>
      <c r="F234" s="10">
        <f t="shared" si="32"/>
        <v>0</v>
      </c>
    </row>
    <row r="235" spans="1:6" ht="24.95" customHeight="1" x14ac:dyDescent="0.25">
      <c r="A235" s="7" t="s">
        <v>99</v>
      </c>
      <c r="B235" s="80" t="s">
        <v>82</v>
      </c>
      <c r="C235" s="80"/>
      <c r="D235" s="80"/>
      <c r="E235" s="80"/>
      <c r="F235" s="80"/>
    </row>
    <row r="236" spans="1:6" ht="24.95" customHeight="1" x14ac:dyDescent="0.25">
      <c r="A236" s="81" t="s">
        <v>49</v>
      </c>
      <c r="B236" s="82"/>
      <c r="C236" s="82"/>
      <c r="D236" s="82"/>
      <c r="E236" s="83"/>
      <c r="F236" s="32">
        <f>SUM(F172:F176,F180,F182:F183,F185,F187,F190:F195,F197,F199:F200,F202:F205,F208:F210,F212:F221,F223:F225,F231:F234)</f>
        <v>0</v>
      </c>
    </row>
    <row r="237" spans="1:6" ht="24.95" customHeight="1" x14ac:dyDescent="0.25">
      <c r="A237" s="7">
        <v>64</v>
      </c>
      <c r="B237" s="7" t="s">
        <v>7</v>
      </c>
      <c r="C237" s="7" t="s">
        <v>14</v>
      </c>
      <c r="D237" s="48">
        <v>1</v>
      </c>
      <c r="E237" s="69"/>
      <c r="F237" s="10">
        <f t="shared" ref="F237:F238" si="33">D237*E237</f>
        <v>0</v>
      </c>
    </row>
    <row r="238" spans="1:6" ht="24.95" customHeight="1" x14ac:dyDescent="0.25">
      <c r="A238" s="7">
        <f>MAX(A172:A237)+1</f>
        <v>65</v>
      </c>
      <c r="B238" s="7" t="s">
        <v>27</v>
      </c>
      <c r="C238" s="7" t="s">
        <v>14</v>
      </c>
      <c r="D238" s="48">
        <v>1</v>
      </c>
      <c r="E238" s="69"/>
      <c r="F238" s="10">
        <f t="shared" si="33"/>
        <v>0</v>
      </c>
    </row>
    <row r="239" spans="1:6" ht="35.1" customHeight="1" x14ac:dyDescent="0.25">
      <c r="A239" s="58"/>
      <c r="B239" s="72" t="s">
        <v>113</v>
      </c>
      <c r="C239" s="73"/>
      <c r="D239" s="74"/>
      <c r="E239" s="37"/>
      <c r="F239" s="33">
        <f>F236+F237+F238</f>
        <v>0</v>
      </c>
    </row>
    <row r="240" spans="1:6" ht="24.95" customHeight="1" x14ac:dyDescent="0.25">
      <c r="A240" s="7">
        <v>66</v>
      </c>
      <c r="B240" s="7" t="s">
        <v>23</v>
      </c>
      <c r="C240" s="7"/>
      <c r="D240" s="23">
        <v>0.1</v>
      </c>
      <c r="E240" s="18"/>
      <c r="F240" s="17">
        <f>F239*D240</f>
        <v>0</v>
      </c>
    </row>
    <row r="241" spans="1:6" ht="35.1" customHeight="1" x14ac:dyDescent="0.25">
      <c r="A241" s="2"/>
      <c r="B241" s="75" t="s">
        <v>114</v>
      </c>
      <c r="C241" s="76"/>
      <c r="D241" s="77"/>
      <c r="E241" s="37"/>
      <c r="F241" s="17">
        <f>F239+F240</f>
        <v>0</v>
      </c>
    </row>
    <row r="242" spans="1:6" ht="9.9499999999999993" customHeight="1" thickBot="1" x14ac:dyDescent="0.3">
      <c r="A242" s="38"/>
      <c r="B242" s="38"/>
      <c r="C242" s="38"/>
      <c r="D242" s="39"/>
      <c r="E242" s="40"/>
      <c r="F242" s="40"/>
    </row>
    <row r="243" spans="1:6" ht="75.75" customHeight="1" thickBot="1" x14ac:dyDescent="0.3">
      <c r="A243" s="41"/>
      <c r="B243" s="78" t="s">
        <v>115</v>
      </c>
      <c r="C243" s="78"/>
      <c r="D243" s="78"/>
      <c r="E243" s="78"/>
      <c r="F243" s="51">
        <f>F76+F168+F241</f>
        <v>0</v>
      </c>
    </row>
    <row r="244" spans="1:6" ht="24.95" customHeight="1" x14ac:dyDescent="0.25">
      <c r="A244" s="71"/>
      <c r="B244" s="71"/>
      <c r="C244" s="71"/>
      <c r="D244" s="71"/>
      <c r="E244" s="71"/>
      <c r="F244" s="71"/>
    </row>
    <row r="245" spans="1:6" ht="41.25" customHeight="1" x14ac:dyDescent="0.25">
      <c r="A245" s="120"/>
      <c r="B245" s="120"/>
      <c r="C245" s="120"/>
      <c r="D245" s="120"/>
      <c r="E245" s="120"/>
      <c r="F245" s="120"/>
    </row>
    <row r="246" spans="1:6" ht="39" customHeight="1" x14ac:dyDescent="0.25">
      <c r="A246" s="120"/>
      <c r="B246" s="120"/>
      <c r="C246" s="120"/>
      <c r="D246" s="120"/>
      <c r="E246" s="120"/>
      <c r="F246" s="120"/>
    </row>
    <row r="247" spans="1:6" ht="24.95" customHeight="1" x14ac:dyDescent="0.25">
      <c r="A247" s="121"/>
      <c r="B247" s="121"/>
      <c r="C247" s="121"/>
      <c r="D247" s="122"/>
      <c r="E247" s="123"/>
      <c r="F247" s="123"/>
    </row>
  </sheetData>
  <sheetProtection algorithmName="SHA-512" hashValue="j2oA/Yn7rWp6olYpOiHVxR7sVYescZgP1A1rt8wGR1c+TwMhJKrOYhrWMQ5e9RibLERzMAAMMiNnsTyq9hVMhQ==" saltValue="R9/f49gmkSRcKuAYSN7G2g==" spinCount="100000" sheet="1" objects="1" scenarios="1"/>
  <mergeCells count="79">
    <mergeCell ref="B12:F12"/>
    <mergeCell ref="A1:F1"/>
    <mergeCell ref="A2:F2"/>
    <mergeCell ref="A3:F3"/>
    <mergeCell ref="A4:F4"/>
    <mergeCell ref="A6:F6"/>
    <mergeCell ref="B61:F61"/>
    <mergeCell ref="B14:F14"/>
    <mergeCell ref="B15:F15"/>
    <mergeCell ref="B23:F23"/>
    <mergeCell ref="B25:F25"/>
    <mergeCell ref="B29:F29"/>
    <mergeCell ref="B31:F31"/>
    <mergeCell ref="B32:F32"/>
    <mergeCell ref="B36:F36"/>
    <mergeCell ref="B39:F39"/>
    <mergeCell ref="B40:F40"/>
    <mergeCell ref="B43:F43"/>
    <mergeCell ref="B46:F46"/>
    <mergeCell ref="B89:F89"/>
    <mergeCell ref="B63:F63"/>
    <mergeCell ref="B64:F64"/>
    <mergeCell ref="B65:F65"/>
    <mergeCell ref="B67:F67"/>
    <mergeCell ref="B70:F70"/>
    <mergeCell ref="A71:E71"/>
    <mergeCell ref="B74:D74"/>
    <mergeCell ref="B76:D76"/>
    <mergeCell ref="B85:F85"/>
    <mergeCell ref="B87:F87"/>
    <mergeCell ref="A79:F79"/>
    <mergeCell ref="B142:F142"/>
    <mergeCell ref="B92:F92"/>
    <mergeCell ref="B94:F94"/>
    <mergeCell ref="B97:F97"/>
    <mergeCell ref="B104:F104"/>
    <mergeCell ref="B106:F106"/>
    <mergeCell ref="B110:F110"/>
    <mergeCell ref="B114:F114"/>
    <mergeCell ref="B115:F115"/>
    <mergeCell ref="B119:F119"/>
    <mergeCell ref="B135:F135"/>
    <mergeCell ref="B141:F141"/>
    <mergeCell ref="B181:F181"/>
    <mergeCell ref="A143:E143"/>
    <mergeCell ref="A144:F144"/>
    <mergeCell ref="B150:F150"/>
    <mergeCell ref="A162:E162"/>
    <mergeCell ref="A163:E163"/>
    <mergeCell ref="B166:D166"/>
    <mergeCell ref="B168:D168"/>
    <mergeCell ref="B177:F177"/>
    <mergeCell ref="B178:F178"/>
    <mergeCell ref="B179:F179"/>
    <mergeCell ref="A171:F171"/>
    <mergeCell ref="A236:E236"/>
    <mergeCell ref="B226:F226"/>
    <mergeCell ref="B184:F184"/>
    <mergeCell ref="B186:F186"/>
    <mergeCell ref="B188:F188"/>
    <mergeCell ref="B189:F189"/>
    <mergeCell ref="B196:F196"/>
    <mergeCell ref="B198:F198"/>
    <mergeCell ref="B201:F201"/>
    <mergeCell ref="B206:F206"/>
    <mergeCell ref="B207:F207"/>
    <mergeCell ref="B211:F211"/>
    <mergeCell ref="B222:F222"/>
    <mergeCell ref="B227:F227"/>
    <mergeCell ref="B228:F228"/>
    <mergeCell ref="B229:F229"/>
    <mergeCell ref="B230:F230"/>
    <mergeCell ref="B235:F235"/>
    <mergeCell ref="A244:F244"/>
    <mergeCell ref="A245:F245"/>
    <mergeCell ref="A246:F246"/>
    <mergeCell ref="B239:D239"/>
    <mergeCell ref="B241:D241"/>
    <mergeCell ref="B243:E243"/>
  </mergeCells>
  <pageMargins left="0.45" right="0.45" top="0.75" bottom="1" header="0.3" footer="0.3"/>
  <pageSetup scale="54" fitToHeight="6" orientation="portrait" r:id="rId1"/>
  <headerFooter>
    <oddHeader xml:space="preserve">&amp;RIFBC No. 20-TA003437AJ </oddHeader>
    <oddFooter>&amp;L&amp;"Times New Roman,Regular"Bidder Name:&amp;U___________________________________
&amp;U
Authorized Signature:&amp;U___________________________________&amp;U
&amp;9Electronic signatures are accepted.&amp;12
&amp;R&amp;"Times New Roman,Regular"APPENDIX  K - &amp;P</oddFooter>
  </headerFooter>
  <rowBreaks count="3" manualBreakCount="3">
    <brk id="76" max="16383" man="1"/>
    <brk id="122" max="5" man="1"/>
    <brk id="16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5125960-5533-4960-8801-108db8a872fc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E36304-C501-4808-A9C1-3E998DA4C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95838B-A029-4A61-897E-95A96DBB302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3BA9EFD-5EBB-44EE-B4AC-030C1D35A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E7DED6-C600-4D2F-9290-88780E3AC39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8861d36f-8a4d-4dc4-930b-ab7e5ff04f0f"/>
    <ds:schemaRef ds:uri="http://schemas.microsoft.com/office/2006/documentManagement/types"/>
    <ds:schemaRef ds:uri="c1a126f7-a2e4-427d-954e-b9e97db1816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PDF Bid Form  </vt:lpstr>
      <vt:lpstr>' PDF Bid Form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Shea Shoun</dc:creator>
  <cp:keywords/>
  <dc:description/>
  <cp:lastModifiedBy>Abigail Jenkins</cp:lastModifiedBy>
  <cp:lastPrinted>2020-08-03T13:25:13Z</cp:lastPrinted>
  <dcterms:created xsi:type="dcterms:W3CDTF">2002-11-01T20:07:47Z</dcterms:created>
  <dcterms:modified xsi:type="dcterms:W3CDTF">2020-08-03T13:25:49Z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