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TA003311SAM SEWRF Reclaimed Pump Back Station (913-59)\Working Docs\Solicitation Docs\Addendums\Addendum 6\"/>
    </mc:Choice>
  </mc:AlternateContent>
  <xr:revisionPtr revIDLastSave="0" documentId="13_ncr:1_{291E6F4D-9E01-453E-88D5-35EC035029B7}" xr6:coauthVersionLast="45" xr6:coauthVersionMax="45" xr10:uidLastSave="{00000000-0000-0000-0000-000000000000}"/>
  <bookViews>
    <workbookView xWindow="28680" yWindow="-120" windowWidth="29040" windowHeight="16440" xr2:uid="{BF51F78C-2BC7-4B4D-AD22-919DE6A2A557}"/>
  </bookViews>
  <sheets>
    <sheet name="Bid Form - 540 Days" sheetId="1" r:id="rId1"/>
  </sheets>
  <externalReferences>
    <externalReference r:id="rId2"/>
  </externalReferences>
  <definedNames>
    <definedName name="_xlnm.Print_Area" localSheetId="0">'Bid Form - 540 Days'!$A$1:$F$76</definedName>
    <definedName name="_xlnm.Print_Titles" localSheetId="0">'Bid Form - 540 Days'!$1:$4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" l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36" i="1"/>
  <c r="F29" i="1"/>
  <c r="F30" i="1"/>
  <c r="F31" i="1"/>
  <c r="F32" i="1"/>
  <c r="F33" i="1"/>
  <c r="F28" i="1"/>
  <c r="F14" i="1"/>
  <c r="F15" i="1"/>
  <c r="F16" i="1"/>
  <c r="F17" i="1"/>
  <c r="F18" i="1"/>
  <c r="F19" i="1"/>
  <c r="F20" i="1"/>
  <c r="F21" i="1"/>
  <c r="F22" i="1"/>
  <c r="F23" i="1"/>
  <c r="F24" i="1"/>
  <c r="F25" i="1"/>
  <c r="F13" i="1"/>
  <c r="F10" i="1"/>
  <c r="F71" i="1" l="1"/>
  <c r="F34" i="1"/>
  <c r="F26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A35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A27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C10" i="1"/>
  <c r="B10" i="1"/>
  <c r="A10" i="1"/>
  <c r="C9" i="1"/>
  <c r="F9" i="1" s="1"/>
  <c r="F11" i="1" s="1"/>
  <c r="B9" i="1"/>
  <c r="A9" i="1"/>
  <c r="A8" i="1"/>
  <c r="F72" i="1" l="1"/>
  <c r="F73" i="1" s="1"/>
  <c r="F74" i="1" s="1"/>
</calcChain>
</file>

<file path=xl/sharedStrings.xml><?xml version="1.0" encoding="utf-8"?>
<sst xmlns="http://schemas.openxmlformats.org/spreadsheetml/2006/main" count="18" uniqueCount="14">
  <si>
    <t>ITEM</t>
  </si>
  <si>
    <t>DESCRIPTION</t>
  </si>
  <si>
    <t>QUANTITY</t>
  </si>
  <si>
    <t>UNIT PRICE</t>
  </si>
  <si>
    <t>AMOUNT</t>
  </si>
  <si>
    <t>LS</t>
  </si>
  <si>
    <t>SUBTOTAL</t>
  </si>
  <si>
    <t xml:space="preserve">BID FORM </t>
  </si>
  <si>
    <t xml:space="preserve">SOUTHEAST RECLAIMED PUMP BACK STATION &amp; ARC FLASH MITIGATION </t>
  </si>
  <si>
    <t>Bid Based on Completion Time of  540 Calendar Days</t>
  </si>
  <si>
    <t>Bidders must provide prices for each line item for the bid to be considered responsive.</t>
  </si>
  <si>
    <t>SUBTOTAL (PROJECT NO. 6088380 &amp; 6097680) - Based on Completion Time of 540 Calendar Days</t>
  </si>
  <si>
    <t>CONTRACT CONTINGENCY WORK (USED ONLY WITH COUNTY APPROVAL)</t>
  </si>
  <si>
    <t>TOTAL (PROJECT NO. 6088380 &amp; 6097680) with Contract Contingency - Based on Completion Time of 540 Calendar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</si>
</sst>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3" fontId="0" fillId="0" borderId="0" xfId="0" applyNumberFormat="1"/>
    <xf numFmtId="43" fontId="0" fillId="0" borderId="0" xfId="0" applyNumberForma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164" fontId="3" fillId="3" borderId="2" xfId="1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Border="1"/>
    <xf numFmtId="0" fontId="3" fillId="0" borderId="12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Fill="1" applyBorder="1"/>
    <xf numFmtId="0" fontId="0" fillId="2" borderId="24" xfId="0" applyFill="1" applyBorder="1"/>
    <xf numFmtId="0" fontId="0" fillId="2" borderId="27" xfId="0" applyFill="1" applyBorder="1"/>
    <xf numFmtId="0" fontId="0" fillId="2" borderId="28" xfId="0" applyFill="1" applyBorder="1"/>
    <xf numFmtId="44" fontId="3" fillId="0" borderId="3" xfId="2" applyFont="1" applyFill="1" applyBorder="1" applyAlignment="1">
      <alignment horizontal="right" vertical="center"/>
    </xf>
    <xf numFmtId="44" fontId="3" fillId="3" borderId="3" xfId="2" applyFont="1" applyFill="1" applyBorder="1" applyAlignment="1">
      <alignment horizontal="center" vertical="center"/>
    </xf>
    <xf numFmtId="44" fontId="1" fillId="2" borderId="10" xfId="2" applyFont="1" applyFill="1" applyBorder="1" applyAlignment="1" applyProtection="1">
      <alignment horizontal="right" vertical="center"/>
    </xf>
    <xf numFmtId="44" fontId="1" fillId="2" borderId="15" xfId="2" applyFont="1" applyFill="1" applyBorder="1" applyAlignment="1" applyProtection="1">
      <alignment horizontal="right" vertical="center"/>
    </xf>
    <xf numFmtId="0" fontId="4" fillId="0" borderId="0" xfId="0" applyFont="1"/>
    <xf numFmtId="44" fontId="5" fillId="0" borderId="26" xfId="2" applyFont="1" applyBorder="1"/>
    <xf numFmtId="0" fontId="5" fillId="2" borderId="29" xfId="0" applyFont="1" applyFill="1" applyBorder="1"/>
    <xf numFmtId="0" fontId="3" fillId="2" borderId="25" xfId="0" applyFont="1" applyFill="1" applyBorder="1"/>
    <xf numFmtId="44" fontId="3" fillId="0" borderId="26" xfId="2" applyFont="1" applyBorder="1"/>
    <xf numFmtId="9" fontId="3" fillId="0" borderId="2" xfId="0" applyNumberFormat="1" applyFont="1" applyBorder="1"/>
    <xf numFmtId="43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right" vertical="center"/>
    </xf>
    <xf numFmtId="4" fontId="1" fillId="2" borderId="8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3" applyFont="1" applyFill="1" applyBorder="1" applyAlignment="1">
      <alignment horizontal="center" vertical="center"/>
    </xf>
    <xf numFmtId="0" fontId="1" fillId="2" borderId="20" xfId="3" applyFont="1" applyFill="1" applyBorder="1" applyAlignment="1">
      <alignment horizontal="center" vertical="center"/>
    </xf>
    <xf numFmtId="0" fontId="1" fillId="2" borderId="21" xfId="3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12" xfId="3" applyFont="1" applyFill="1" applyBorder="1" applyAlignment="1">
      <alignment horizontal="center" vertical="center"/>
    </xf>
    <xf numFmtId="0" fontId="1" fillId="2" borderId="22" xfId="3" applyFont="1" applyFill="1" applyBorder="1" applyAlignment="1">
      <alignment horizontal="center" vertical="center"/>
    </xf>
    <xf numFmtId="0" fontId="1" fillId="2" borderId="23" xfId="3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4" fontId="1" fillId="2" borderId="13" xfId="0" applyNumberFormat="1" applyFont="1" applyFill="1" applyBorder="1" applyAlignment="1">
      <alignment horizontal="right" vertical="center"/>
    </xf>
    <xf numFmtId="4" fontId="1" fillId="2" borderId="14" xfId="0" applyNumberFormat="1" applyFont="1" applyFill="1" applyBorder="1" applyAlignment="1">
      <alignment horizontal="right" vertical="center"/>
    </xf>
  </cellXfs>
  <cellStyles count="4">
    <cellStyle name="Comma" xfId="1" builtinId="3"/>
    <cellStyle name="Currency" xfId="2" builtinId="4"/>
    <cellStyle name="Normal" xfId="0" builtinId="0"/>
    <cellStyle name="Normal 5" xfId="3" xr:uid="{9B7BB84B-AEA7-452D-ABDE-DD6BF7351A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TP_Civil\148400%20-%20Manatee%20County\015%20-%20SEWRF%20Reclaimed%20Pump%20Back%20Stations\Documents\Design\OPC\Addendum%20OPC\2020.05.13%20-%20OPC_SEWRF%20Reclaimed%20Pump%20Ba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"/>
      <sheetName val="Bid Form"/>
      <sheetName val="Piping Quantities"/>
      <sheetName val="Concrete"/>
    </sheetNames>
    <sheetDataSet>
      <sheetData sheetId="0">
        <row r="6">
          <cell r="A6" t="str">
            <v>MISCELLANEOUS</v>
          </cell>
        </row>
        <row r="7">
          <cell r="A7">
            <v>1</v>
          </cell>
          <cell r="B7" t="str">
            <v>Mobilization (10%)</v>
          </cell>
          <cell r="C7">
            <v>1</v>
          </cell>
        </row>
        <row r="8">
          <cell r="A8">
            <v>2</v>
          </cell>
          <cell r="B8" t="str">
            <v>Record Drawings</v>
          </cell>
          <cell r="C8">
            <v>1</v>
          </cell>
        </row>
        <row r="10">
          <cell r="A10" t="str">
            <v>PROPOSED EAST LAKE REHABILITATION</v>
          </cell>
        </row>
        <row r="11">
          <cell r="A11">
            <v>3</v>
          </cell>
          <cell r="B11" t="str">
            <v>Erosion and Sediment Control</v>
          </cell>
          <cell r="C11">
            <v>1</v>
          </cell>
          <cell r="D11" t="str">
            <v>LS</v>
          </cell>
        </row>
        <row r="12">
          <cell r="A12">
            <v>4</v>
          </cell>
          <cell r="B12" t="str">
            <v xml:space="preserve">Demolition - Pump Station </v>
          </cell>
          <cell r="C12">
            <v>1</v>
          </cell>
          <cell r="D12" t="str">
            <v>LS</v>
          </cell>
        </row>
        <row r="13">
          <cell r="A13">
            <v>5</v>
          </cell>
          <cell r="B13" t="str">
            <v>Unsuitable Material removal</v>
          </cell>
          <cell r="C13">
            <v>10</v>
          </cell>
          <cell r="D13" t="str">
            <v>CY</v>
          </cell>
        </row>
        <row r="14">
          <cell r="A14">
            <v>6</v>
          </cell>
          <cell r="B14" t="str">
            <v xml:space="preserve">Import Fill </v>
          </cell>
          <cell r="C14">
            <v>16000</v>
          </cell>
          <cell r="D14" t="str">
            <v>CY</v>
          </cell>
        </row>
        <row r="15">
          <cell r="A15">
            <v>7</v>
          </cell>
          <cell r="B15" t="str">
            <v xml:space="preserve">Rough Grading </v>
          </cell>
          <cell r="C15">
            <v>180000</v>
          </cell>
          <cell r="D15" t="str">
            <v>SY</v>
          </cell>
        </row>
        <row r="16">
          <cell r="A16">
            <v>8</v>
          </cell>
          <cell r="B16" t="str">
            <v>Dewatering</v>
          </cell>
          <cell r="C16">
            <v>1</v>
          </cell>
          <cell r="D16" t="str">
            <v>LS</v>
          </cell>
        </row>
        <row r="17">
          <cell r="A17">
            <v>9</v>
          </cell>
          <cell r="B17" t="str">
            <v>Hydroseeding</v>
          </cell>
          <cell r="C17">
            <v>37</v>
          </cell>
          <cell r="D17" t="str">
            <v>AC</v>
          </cell>
        </row>
        <row r="18">
          <cell r="A18">
            <v>10</v>
          </cell>
          <cell r="B18" t="str">
            <v>Concrete Overflow Weir</v>
          </cell>
          <cell r="C18">
            <v>1</v>
          </cell>
          <cell r="D18" t="str">
            <v>EA</v>
          </cell>
        </row>
        <row r="19">
          <cell r="A19">
            <v>11</v>
          </cell>
          <cell r="B19" t="str">
            <v>Discharge Piping Modifications</v>
          </cell>
          <cell r="C19">
            <v>1</v>
          </cell>
          <cell r="D19" t="str">
            <v>LS</v>
          </cell>
        </row>
        <row r="20">
          <cell r="A20">
            <v>12</v>
          </cell>
          <cell r="B20" t="str">
            <v>Shell Drive</v>
          </cell>
          <cell r="C20">
            <v>18500</v>
          </cell>
          <cell r="D20" t="str">
            <v>SY</v>
          </cell>
        </row>
        <row r="21">
          <cell r="A21">
            <v>13</v>
          </cell>
          <cell r="B21" t="str">
            <v>Temporary Coffer Dam</v>
          </cell>
          <cell r="C21">
            <v>1</v>
          </cell>
          <cell r="D21" t="str">
            <v>LS</v>
          </cell>
        </row>
        <row r="22">
          <cell r="A22">
            <v>14</v>
          </cell>
          <cell r="B22" t="str">
            <v>Aquatic Wildlife Removal &amp; Cleanup</v>
          </cell>
          <cell r="C22">
            <v>1</v>
          </cell>
          <cell r="D22" t="str">
            <v>LS</v>
          </cell>
        </row>
        <row r="23">
          <cell r="A23">
            <v>15</v>
          </cell>
          <cell r="B23" t="str">
            <v xml:space="preserve">42" RCP Culvert </v>
          </cell>
          <cell r="C23">
            <v>1</v>
          </cell>
          <cell r="D23" t="str">
            <v>LS</v>
          </cell>
        </row>
        <row r="25">
          <cell r="A25" t="str">
            <v>PROPOSED SOUTH LAKE 2 REHABILITATION</v>
          </cell>
        </row>
        <row r="26">
          <cell r="A26">
            <v>16</v>
          </cell>
          <cell r="B26" t="str">
            <v>Erosion and Sediment Control</v>
          </cell>
          <cell r="C26">
            <v>1</v>
          </cell>
          <cell r="D26" t="str">
            <v>LS</v>
          </cell>
        </row>
        <row r="27">
          <cell r="A27">
            <v>17</v>
          </cell>
          <cell r="B27" t="str">
            <v xml:space="preserve">Demolition - Pump Station </v>
          </cell>
          <cell r="C27">
            <v>1</v>
          </cell>
          <cell r="D27" t="str">
            <v>LS</v>
          </cell>
        </row>
        <row r="28">
          <cell r="A28">
            <v>18</v>
          </cell>
          <cell r="B28" t="str">
            <v>Dewatering</v>
          </cell>
          <cell r="C28">
            <v>1</v>
          </cell>
          <cell r="D28" t="str">
            <v>LS</v>
          </cell>
        </row>
        <row r="29">
          <cell r="A29">
            <v>19</v>
          </cell>
          <cell r="B29" t="str">
            <v>Concrete Overflow Weir</v>
          </cell>
          <cell r="C29">
            <v>1</v>
          </cell>
          <cell r="D29" t="str">
            <v>EA</v>
          </cell>
        </row>
        <row r="30">
          <cell r="A30">
            <v>20</v>
          </cell>
          <cell r="B30" t="str">
            <v>Temporary Coffer Dam</v>
          </cell>
          <cell r="C30">
            <v>1</v>
          </cell>
          <cell r="D30" t="str">
            <v>LS</v>
          </cell>
        </row>
        <row r="31">
          <cell r="A31">
            <v>21</v>
          </cell>
          <cell r="B31" t="str">
            <v>Aquatic Wildlife Removal &amp; Cleanup</v>
          </cell>
          <cell r="C31">
            <v>1</v>
          </cell>
          <cell r="D31" t="str">
            <v>LS</v>
          </cell>
        </row>
        <row r="33">
          <cell r="A33" t="str">
            <v>PROPOSED RECLAIMED PUMP STATION AND SITE PIPING</v>
          </cell>
        </row>
        <row r="34">
          <cell r="A34">
            <v>22</v>
          </cell>
          <cell r="B34" t="str">
            <v>Erosion and Sediment Control</v>
          </cell>
          <cell r="C34">
            <v>1</v>
          </cell>
          <cell r="D34" t="str">
            <v>LS</v>
          </cell>
        </row>
        <row r="35">
          <cell r="A35">
            <v>23</v>
          </cell>
          <cell r="B35" t="str">
            <v>Demolition - Piping</v>
          </cell>
          <cell r="C35">
            <v>1</v>
          </cell>
          <cell r="D35" t="str">
            <v>LS</v>
          </cell>
        </row>
        <row r="36">
          <cell r="A36">
            <v>24</v>
          </cell>
          <cell r="B36" t="str">
            <v xml:space="preserve">Import Fill </v>
          </cell>
          <cell r="C36">
            <v>12500</v>
          </cell>
          <cell r="D36" t="str">
            <v>CY</v>
          </cell>
        </row>
        <row r="37">
          <cell r="A37">
            <v>25</v>
          </cell>
          <cell r="B37" t="str">
            <v xml:space="preserve">Rough Grading </v>
          </cell>
          <cell r="C37">
            <v>3500</v>
          </cell>
          <cell r="D37" t="str">
            <v>SY</v>
          </cell>
        </row>
        <row r="38">
          <cell r="A38">
            <v>26</v>
          </cell>
          <cell r="B38" t="str">
            <v>Dewatering</v>
          </cell>
          <cell r="C38">
            <v>1</v>
          </cell>
          <cell r="D38" t="str">
            <v>LS</v>
          </cell>
        </row>
        <row r="39">
          <cell r="A39">
            <v>27</v>
          </cell>
          <cell r="B39" t="str">
            <v xml:space="preserve">Hydroseeding </v>
          </cell>
          <cell r="C39">
            <v>1</v>
          </cell>
          <cell r="D39" t="str">
            <v>AC</v>
          </cell>
        </row>
        <row r="40">
          <cell r="A40">
            <v>28</v>
          </cell>
          <cell r="B40" t="str">
            <v>Shell Drive</v>
          </cell>
          <cell r="C40">
            <v>3000</v>
          </cell>
          <cell r="D40" t="str">
            <v>SY</v>
          </cell>
        </row>
        <row r="41">
          <cell r="A41">
            <v>29</v>
          </cell>
          <cell r="B41" t="str">
            <v>Reinforced Concrete</v>
          </cell>
          <cell r="C41">
            <v>600</v>
          </cell>
          <cell r="D41" t="str">
            <v>CY</v>
          </cell>
        </row>
        <row r="42">
          <cell r="A42">
            <v>30</v>
          </cell>
          <cell r="B42" t="str">
            <v>Submersible Pumps</v>
          </cell>
          <cell r="C42">
            <v>3</v>
          </cell>
          <cell r="D42" t="str">
            <v>EA</v>
          </cell>
        </row>
        <row r="43">
          <cell r="A43">
            <v>31</v>
          </cell>
          <cell r="B43" t="str">
            <v>Pump Station Piping, Assemblies and Mechanical Adjustments</v>
          </cell>
          <cell r="C43">
            <v>1</v>
          </cell>
          <cell r="D43" t="str">
            <v>LS</v>
          </cell>
        </row>
        <row r="44">
          <cell r="A44">
            <v>32</v>
          </cell>
          <cell r="B44" t="str">
            <v>Slide Gates</v>
          </cell>
          <cell r="C44">
            <v>2</v>
          </cell>
          <cell r="D44" t="str">
            <v>EA</v>
          </cell>
        </row>
        <row r="45">
          <cell r="A45">
            <v>33</v>
          </cell>
          <cell r="B45" t="str">
            <v>18" Mag Meter</v>
          </cell>
          <cell r="C45">
            <v>1</v>
          </cell>
          <cell r="D45" t="str">
            <v>EA</v>
          </cell>
        </row>
        <row r="46">
          <cell r="A46">
            <v>34</v>
          </cell>
          <cell r="B46" t="str">
            <v>16" DI Class 350 Pipe (Open Cut)</v>
          </cell>
          <cell r="C46">
            <v>100</v>
          </cell>
          <cell r="D46" t="str">
            <v>LF</v>
          </cell>
        </row>
        <row r="47">
          <cell r="A47">
            <v>35</v>
          </cell>
          <cell r="B47" t="str">
            <v>24" DI Class 350 Pipe (Open Cut)</v>
          </cell>
          <cell r="C47">
            <v>3050</v>
          </cell>
          <cell r="D47" t="str">
            <v>LF</v>
          </cell>
        </row>
        <row r="48">
          <cell r="A48">
            <v>36</v>
          </cell>
          <cell r="B48" t="str">
            <v>36" DI Class 350 Pipe (Open Cut)</v>
          </cell>
          <cell r="C48">
            <v>1470</v>
          </cell>
          <cell r="D48" t="str">
            <v>LF</v>
          </cell>
        </row>
        <row r="49">
          <cell r="A49">
            <v>37</v>
          </cell>
          <cell r="B49" t="str">
            <v>36" Permalok Steel Pipe and Installation (Microtunneling)</v>
          </cell>
          <cell r="C49">
            <v>560</v>
          </cell>
          <cell r="D49" t="str">
            <v>LF</v>
          </cell>
        </row>
        <row r="50">
          <cell r="A50">
            <v>38</v>
          </cell>
          <cell r="B50" t="str">
            <v>16" DI Fitting - 90 deg</v>
          </cell>
          <cell r="C50">
            <v>2</v>
          </cell>
          <cell r="D50" t="str">
            <v>EA</v>
          </cell>
        </row>
        <row r="51">
          <cell r="A51">
            <v>39</v>
          </cell>
          <cell r="B51" t="str">
            <v>24" DI Fitting - 90 deg</v>
          </cell>
          <cell r="C51">
            <v>2</v>
          </cell>
          <cell r="D51" t="str">
            <v>EA</v>
          </cell>
        </row>
        <row r="52">
          <cell r="A52">
            <v>40</v>
          </cell>
          <cell r="B52" t="str">
            <v>24" DI Fitting - 45 deg</v>
          </cell>
          <cell r="C52">
            <v>14</v>
          </cell>
          <cell r="D52" t="str">
            <v>EA</v>
          </cell>
        </row>
        <row r="53">
          <cell r="A53">
            <v>41</v>
          </cell>
          <cell r="B53" t="str">
            <v>24" DI Fitting - Tee</v>
          </cell>
          <cell r="C53">
            <v>1</v>
          </cell>
          <cell r="D53" t="str">
            <v>EA</v>
          </cell>
        </row>
        <row r="54">
          <cell r="A54">
            <v>42</v>
          </cell>
          <cell r="B54" t="str">
            <v>24" DI Fitting - Coupling</v>
          </cell>
          <cell r="C54">
            <v>2</v>
          </cell>
          <cell r="D54" t="str">
            <v>EA</v>
          </cell>
        </row>
        <row r="55">
          <cell r="A55">
            <v>43</v>
          </cell>
          <cell r="B55" t="str">
            <v>24" x 16" DI Fitting - Wye</v>
          </cell>
          <cell r="C55">
            <v>1</v>
          </cell>
          <cell r="D55" t="str">
            <v>EA</v>
          </cell>
        </row>
        <row r="56">
          <cell r="A56">
            <v>44</v>
          </cell>
          <cell r="B56" t="str">
            <v>36" x 24" DI Fitting - Reducer</v>
          </cell>
          <cell r="C56">
            <v>3</v>
          </cell>
          <cell r="D56" t="str">
            <v>EA</v>
          </cell>
        </row>
        <row r="57">
          <cell r="A57">
            <v>45</v>
          </cell>
          <cell r="B57" t="str">
            <v>24" EBAA Iron Flex-Tend Flexible Expansion Joint</v>
          </cell>
          <cell r="C57">
            <v>2</v>
          </cell>
          <cell r="D57" t="str">
            <v>EA</v>
          </cell>
        </row>
        <row r="58">
          <cell r="A58">
            <v>46</v>
          </cell>
          <cell r="B58" t="str">
            <v>36" Romac Style RC400 Transition Coupling</v>
          </cell>
          <cell r="C58">
            <v>2</v>
          </cell>
          <cell r="D58" t="str">
            <v>EA</v>
          </cell>
        </row>
        <row r="59">
          <cell r="A59">
            <v>47</v>
          </cell>
          <cell r="B59" t="str">
            <v>36" DI Fitting - Coupling</v>
          </cell>
          <cell r="C59">
            <v>1</v>
          </cell>
          <cell r="D59" t="str">
            <v>EA</v>
          </cell>
        </row>
        <row r="60">
          <cell r="A60">
            <v>48</v>
          </cell>
          <cell r="B60" t="str">
            <v>36" DI Fitting - 22.5 Deg</v>
          </cell>
          <cell r="C60">
            <v>1</v>
          </cell>
          <cell r="D60" t="str">
            <v>EA</v>
          </cell>
        </row>
        <row r="61">
          <cell r="A61">
            <v>49</v>
          </cell>
          <cell r="B61" t="str">
            <v>36" DI Fitting - 45 Deg</v>
          </cell>
          <cell r="C61">
            <v>1</v>
          </cell>
          <cell r="D61" t="str">
            <v>EA</v>
          </cell>
        </row>
        <row r="62">
          <cell r="A62">
            <v>50</v>
          </cell>
          <cell r="B62" t="str">
            <v>24" Plug Valve</v>
          </cell>
          <cell r="C62">
            <v>1</v>
          </cell>
          <cell r="D62" t="str">
            <v>EA</v>
          </cell>
        </row>
        <row r="63">
          <cell r="A63">
            <v>51</v>
          </cell>
          <cell r="B63" t="str">
            <v>2" ARV</v>
          </cell>
          <cell r="C63">
            <v>2</v>
          </cell>
          <cell r="D63" t="str">
            <v>EA</v>
          </cell>
        </row>
        <row r="64">
          <cell r="A64">
            <v>52</v>
          </cell>
          <cell r="B64" t="str">
            <v>Johnson Intake Screens</v>
          </cell>
          <cell r="C64">
            <v>2</v>
          </cell>
          <cell r="D64" t="str">
            <v>EA</v>
          </cell>
        </row>
        <row r="65">
          <cell r="A65">
            <v>53</v>
          </cell>
          <cell r="B65" t="str">
            <v>Leachate Piping Improvements</v>
          </cell>
          <cell r="C65">
            <v>1</v>
          </cell>
          <cell r="D65" t="str">
            <v>LS</v>
          </cell>
        </row>
        <row r="66">
          <cell r="A66">
            <v>54</v>
          </cell>
          <cell r="B66" t="str">
            <v>Electrical / Instrumental &amp; Controls</v>
          </cell>
          <cell r="C66">
            <v>1</v>
          </cell>
          <cell r="D66" t="str">
            <v>LS</v>
          </cell>
        </row>
        <row r="67">
          <cell r="A67">
            <v>55</v>
          </cell>
          <cell r="B67" t="str">
            <v>Sidewalk Repair</v>
          </cell>
          <cell r="C67">
            <v>12</v>
          </cell>
          <cell r="D67" t="str">
            <v>SY</v>
          </cell>
        </row>
        <row r="68">
          <cell r="A68">
            <v>56</v>
          </cell>
          <cell r="B68" t="str">
            <v>Asphalt Driveway Repair</v>
          </cell>
          <cell r="C68">
            <v>220</v>
          </cell>
          <cell r="D68" t="str">
            <v>SY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BD97-1D3A-408A-934D-BC41BCEFF09B}">
  <sheetPr>
    <pageSetUpPr fitToPage="1"/>
  </sheetPr>
  <dimension ref="A1:Q75"/>
  <sheetViews>
    <sheetView tabSelected="1" zoomScale="85" zoomScaleNormal="85" zoomScaleSheetLayoutView="85" zoomScalePageLayoutView="70" workbookViewId="0">
      <selection activeCell="E15" sqref="E15"/>
    </sheetView>
  </sheetViews>
  <sheetFormatPr defaultColWidth="9.140625" defaultRowHeight="12.75" x14ac:dyDescent="0.2"/>
  <cols>
    <col min="1" max="1" width="17.7109375" customWidth="1"/>
    <col min="2" max="2" width="66.140625" bestFit="1" customWidth="1"/>
    <col min="3" max="3" width="10.42578125" customWidth="1"/>
    <col min="5" max="5" width="15.5703125" customWidth="1"/>
    <col min="6" max="6" width="19.85546875" customWidth="1"/>
    <col min="7" max="7" width="59.5703125" customWidth="1"/>
    <col min="8" max="8" width="35.7109375" customWidth="1"/>
    <col min="9" max="9" width="11.28515625" customWidth="1"/>
    <col min="10" max="10" width="7" customWidth="1"/>
    <col min="11" max="11" width="25.28515625" customWidth="1"/>
    <col min="12" max="12" width="19.42578125" customWidth="1"/>
    <col min="13" max="13" width="33.28515625" customWidth="1"/>
    <col min="14" max="14" width="25" customWidth="1"/>
    <col min="15" max="15" width="17.5703125" customWidth="1"/>
    <col min="16" max="16" width="12.85546875" customWidth="1"/>
    <col min="17" max="17" width="10.28515625" customWidth="1"/>
    <col min="20" max="20" width="26.28515625" customWidth="1"/>
  </cols>
  <sheetData>
    <row r="1" spans="1:8" ht="20.100000000000001" customHeight="1" thickBot="1" x14ac:dyDescent="0.25">
      <c r="A1" s="41" t="s">
        <v>7</v>
      </c>
      <c r="B1" s="42"/>
      <c r="C1" s="42"/>
      <c r="D1" s="42"/>
      <c r="E1" s="42"/>
      <c r="F1" s="43"/>
    </row>
    <row r="2" spans="1:8" ht="20.100000000000001" customHeight="1" thickBot="1" x14ac:dyDescent="0.25">
      <c r="A2" s="44" t="s">
        <v>8</v>
      </c>
      <c r="B2" s="45"/>
      <c r="C2" s="45"/>
      <c r="D2" s="45"/>
      <c r="E2" s="45"/>
      <c r="F2" s="46"/>
    </row>
    <row r="3" spans="1:8" ht="20.100000000000001" customHeight="1" x14ac:dyDescent="0.2">
      <c r="A3" s="44" t="s">
        <v>9</v>
      </c>
      <c r="B3" s="45"/>
      <c r="C3" s="45"/>
      <c r="D3" s="45"/>
      <c r="E3" s="45"/>
      <c r="F3" s="46"/>
      <c r="H3" s="1"/>
    </row>
    <row r="4" spans="1:8" ht="20.100000000000001" customHeight="1" x14ac:dyDescent="0.2">
      <c r="A4" s="53" t="s">
        <v>10</v>
      </c>
      <c r="B4" s="54"/>
      <c r="C4" s="54"/>
      <c r="D4" s="54"/>
      <c r="E4" s="54"/>
      <c r="F4" s="55"/>
      <c r="H4" s="1"/>
    </row>
    <row r="5" spans="1:8" ht="14.25" customHeight="1" x14ac:dyDescent="0.2">
      <c r="A5" s="47" t="s">
        <v>0</v>
      </c>
      <c r="B5" s="48" t="s">
        <v>1</v>
      </c>
      <c r="C5" s="49" t="s">
        <v>2</v>
      </c>
      <c r="D5" s="49"/>
      <c r="E5" s="48" t="s">
        <v>3</v>
      </c>
      <c r="F5" s="51" t="s">
        <v>4</v>
      </c>
      <c r="H5" s="1"/>
    </row>
    <row r="6" spans="1:8" ht="17.25" customHeight="1" x14ac:dyDescent="0.2">
      <c r="A6" s="47"/>
      <c r="B6" s="48"/>
      <c r="C6" s="49"/>
      <c r="D6" s="49"/>
      <c r="E6" s="50"/>
      <c r="F6" s="52"/>
      <c r="H6" s="2"/>
    </row>
    <row r="7" spans="1:8" x14ac:dyDescent="0.2">
      <c r="A7" s="47"/>
      <c r="B7" s="48"/>
      <c r="C7" s="49"/>
      <c r="D7" s="49"/>
      <c r="E7" s="50"/>
      <c r="F7" s="52"/>
      <c r="G7" s="3"/>
    </row>
    <row r="8" spans="1:8" ht="17.25" customHeight="1" x14ac:dyDescent="0.2">
      <c r="A8" s="32" t="str">
        <f>[1]OPC!A6</f>
        <v>MISCELLANEOUS</v>
      </c>
      <c r="B8" s="33"/>
      <c r="C8" s="33"/>
      <c r="D8" s="33"/>
      <c r="E8" s="33"/>
      <c r="F8" s="34"/>
    </row>
    <row r="9" spans="1:8" ht="15" x14ac:dyDescent="0.2">
      <c r="A9" s="4">
        <f>[1]OPC!A7</f>
        <v>1</v>
      </c>
      <c r="B9" s="5" t="str">
        <f>[1]OPC!B7</f>
        <v>Mobilization (10%)</v>
      </c>
      <c r="C9" s="6">
        <f>[1]OPC!C7</f>
        <v>1</v>
      </c>
      <c r="D9" s="7" t="s">
        <v>5</v>
      </c>
      <c r="E9" s="30"/>
      <c r="F9" s="20">
        <f>SUM(C9*E9)</f>
        <v>0</v>
      </c>
      <c r="H9" s="3"/>
    </row>
    <row r="10" spans="1:8" ht="15" x14ac:dyDescent="0.2">
      <c r="A10" s="4">
        <f>[1]OPC!A8</f>
        <v>2</v>
      </c>
      <c r="B10" s="5" t="str">
        <f>[1]OPC!B8</f>
        <v>Record Drawings</v>
      </c>
      <c r="C10" s="6">
        <f>[1]OPC!C8</f>
        <v>1</v>
      </c>
      <c r="D10" s="7" t="s">
        <v>5</v>
      </c>
      <c r="E10" s="30"/>
      <c r="F10" s="20">
        <f>SUM(C10*E10)</f>
        <v>0</v>
      </c>
      <c r="G10" s="8"/>
      <c r="H10" s="3"/>
    </row>
    <row r="11" spans="1:8" ht="15" thickBot="1" x14ac:dyDescent="0.25">
      <c r="A11" s="35" t="s">
        <v>6</v>
      </c>
      <c r="B11" s="36"/>
      <c r="C11" s="36"/>
      <c r="D11" s="36"/>
      <c r="E11" s="37"/>
      <c r="F11" s="22">
        <f>SUM(F9:F10)</f>
        <v>0</v>
      </c>
      <c r="G11" s="8"/>
      <c r="H11" s="3"/>
    </row>
    <row r="12" spans="1:8" ht="14.25" x14ac:dyDescent="0.2">
      <c r="A12" s="32" t="str">
        <f>[1]OPC!A10</f>
        <v>PROPOSED EAST LAKE REHABILITATION</v>
      </c>
      <c r="B12" s="33"/>
      <c r="C12" s="33"/>
      <c r="D12" s="33"/>
      <c r="E12" s="33"/>
      <c r="F12" s="34"/>
      <c r="G12" s="8"/>
      <c r="H12" s="3"/>
    </row>
    <row r="13" spans="1:8" ht="15" x14ac:dyDescent="0.2">
      <c r="A13" s="4">
        <f>[1]OPC!A11</f>
        <v>3</v>
      </c>
      <c r="B13" s="5" t="str">
        <f>[1]OPC!B11</f>
        <v>Erosion and Sediment Control</v>
      </c>
      <c r="C13" s="6">
        <f>[1]OPC!C11</f>
        <v>1</v>
      </c>
      <c r="D13" s="9" t="str">
        <f>[1]OPC!D11</f>
        <v>LS</v>
      </c>
      <c r="E13" s="30"/>
      <c r="F13" s="20">
        <f>SUM(C13*E13)</f>
        <v>0</v>
      </c>
      <c r="G13" s="3"/>
      <c r="H13" s="3"/>
    </row>
    <row r="14" spans="1:8" ht="15" x14ac:dyDescent="0.2">
      <c r="A14" s="4">
        <f>[1]OPC!A12</f>
        <v>4</v>
      </c>
      <c r="B14" s="5" t="str">
        <f>[1]OPC!B12</f>
        <v xml:space="preserve">Demolition - Pump Station </v>
      </c>
      <c r="C14" s="6">
        <f>[1]OPC!C12</f>
        <v>1</v>
      </c>
      <c r="D14" s="9" t="str">
        <f>[1]OPC!D12</f>
        <v>LS</v>
      </c>
      <c r="E14" s="30"/>
      <c r="F14" s="20">
        <f t="shared" ref="F14:F25" si="0">SUM(C14*E14)</f>
        <v>0</v>
      </c>
      <c r="G14" s="3"/>
      <c r="H14" s="3"/>
    </row>
    <row r="15" spans="1:8" ht="15" x14ac:dyDescent="0.2">
      <c r="A15" s="4">
        <f>[1]OPC!A13</f>
        <v>5</v>
      </c>
      <c r="B15" s="5" t="str">
        <f>[1]OPC!B13</f>
        <v>Unsuitable Material removal</v>
      </c>
      <c r="C15" s="6">
        <f>[1]OPC!C13</f>
        <v>10</v>
      </c>
      <c r="D15" s="9" t="str">
        <f>[1]OPC!D13</f>
        <v>CY</v>
      </c>
      <c r="E15" s="30"/>
      <c r="F15" s="20">
        <f t="shared" si="0"/>
        <v>0</v>
      </c>
      <c r="G15" s="3"/>
      <c r="H15" s="3"/>
    </row>
    <row r="16" spans="1:8" ht="15" x14ac:dyDescent="0.2">
      <c r="A16" s="4">
        <f>[1]OPC!A14</f>
        <v>6</v>
      </c>
      <c r="B16" s="5" t="str">
        <f>[1]OPC!B14</f>
        <v xml:space="preserve">Import Fill </v>
      </c>
      <c r="C16" s="6">
        <f>[1]OPC!C14</f>
        <v>16000</v>
      </c>
      <c r="D16" s="9" t="str">
        <f>[1]OPC!D14</f>
        <v>CY</v>
      </c>
      <c r="E16" s="30"/>
      <c r="F16" s="20">
        <f t="shared" si="0"/>
        <v>0</v>
      </c>
      <c r="G16" s="3"/>
      <c r="H16" s="3"/>
    </row>
    <row r="17" spans="1:6" ht="15" x14ac:dyDescent="0.2">
      <c r="A17" s="4">
        <f>[1]OPC!A15</f>
        <v>7</v>
      </c>
      <c r="B17" s="5" t="str">
        <f>[1]OPC!B15</f>
        <v xml:space="preserve">Rough Grading </v>
      </c>
      <c r="C17" s="6">
        <f>[1]OPC!C15</f>
        <v>180000</v>
      </c>
      <c r="D17" s="9" t="str">
        <f>[1]OPC!D15</f>
        <v>SY</v>
      </c>
      <c r="E17" s="30"/>
      <c r="F17" s="20">
        <f t="shared" si="0"/>
        <v>0</v>
      </c>
    </row>
    <row r="18" spans="1:6" ht="15" x14ac:dyDescent="0.2">
      <c r="A18" s="4">
        <f>[1]OPC!A16</f>
        <v>8</v>
      </c>
      <c r="B18" s="5" t="str">
        <f>[1]OPC!B16</f>
        <v>Dewatering</v>
      </c>
      <c r="C18" s="6">
        <f>[1]OPC!C16</f>
        <v>1</v>
      </c>
      <c r="D18" s="9" t="str">
        <f>[1]OPC!D16</f>
        <v>LS</v>
      </c>
      <c r="E18" s="30"/>
      <c r="F18" s="20">
        <f t="shared" si="0"/>
        <v>0</v>
      </c>
    </row>
    <row r="19" spans="1:6" ht="15" x14ac:dyDescent="0.2">
      <c r="A19" s="4">
        <f>[1]OPC!A17</f>
        <v>9</v>
      </c>
      <c r="B19" s="5" t="str">
        <f>[1]OPC!B17</f>
        <v>Hydroseeding</v>
      </c>
      <c r="C19" s="6">
        <f>[1]OPC!C17</f>
        <v>37</v>
      </c>
      <c r="D19" s="9" t="str">
        <f>[1]OPC!D17</f>
        <v>AC</v>
      </c>
      <c r="E19" s="30"/>
      <c r="F19" s="20">
        <f t="shared" si="0"/>
        <v>0</v>
      </c>
    </row>
    <row r="20" spans="1:6" ht="15" x14ac:dyDescent="0.2">
      <c r="A20" s="4">
        <f>[1]OPC!A18</f>
        <v>10</v>
      </c>
      <c r="B20" s="5" t="str">
        <f>[1]OPC!B18</f>
        <v>Concrete Overflow Weir</v>
      </c>
      <c r="C20" s="6">
        <f>[1]OPC!C18</f>
        <v>1</v>
      </c>
      <c r="D20" s="9" t="str">
        <f>[1]OPC!D18</f>
        <v>EA</v>
      </c>
      <c r="E20" s="30"/>
      <c r="F20" s="20">
        <f t="shared" si="0"/>
        <v>0</v>
      </c>
    </row>
    <row r="21" spans="1:6" ht="15" x14ac:dyDescent="0.2">
      <c r="A21" s="4">
        <f>[1]OPC!A19</f>
        <v>11</v>
      </c>
      <c r="B21" s="5" t="str">
        <f>[1]OPC!B19</f>
        <v>Discharge Piping Modifications</v>
      </c>
      <c r="C21" s="6">
        <f>[1]OPC!C19</f>
        <v>1</v>
      </c>
      <c r="D21" s="9" t="str">
        <f>[1]OPC!D19</f>
        <v>LS</v>
      </c>
      <c r="E21" s="30"/>
      <c r="F21" s="20">
        <f t="shared" si="0"/>
        <v>0</v>
      </c>
    </row>
    <row r="22" spans="1:6" ht="15" x14ac:dyDescent="0.2">
      <c r="A22" s="4">
        <f>[1]OPC!A20</f>
        <v>12</v>
      </c>
      <c r="B22" s="5" t="str">
        <f>[1]OPC!B20</f>
        <v>Shell Drive</v>
      </c>
      <c r="C22" s="6">
        <f>[1]OPC!C20</f>
        <v>18500</v>
      </c>
      <c r="D22" s="9" t="str">
        <f>[1]OPC!D20</f>
        <v>SY</v>
      </c>
      <c r="E22" s="30"/>
      <c r="F22" s="20">
        <f t="shared" si="0"/>
        <v>0</v>
      </c>
    </row>
    <row r="23" spans="1:6" ht="15" x14ac:dyDescent="0.2">
      <c r="A23" s="4">
        <f>[1]OPC!A21</f>
        <v>13</v>
      </c>
      <c r="B23" s="5" t="str">
        <f>[1]OPC!B21</f>
        <v>Temporary Coffer Dam</v>
      </c>
      <c r="C23" s="6">
        <f>[1]OPC!C21</f>
        <v>1</v>
      </c>
      <c r="D23" s="9" t="str">
        <f>[1]OPC!D21</f>
        <v>LS</v>
      </c>
      <c r="E23" s="30"/>
      <c r="F23" s="20">
        <f t="shared" si="0"/>
        <v>0</v>
      </c>
    </row>
    <row r="24" spans="1:6" ht="15" x14ac:dyDescent="0.2">
      <c r="A24" s="4">
        <f>[1]OPC!A22</f>
        <v>14</v>
      </c>
      <c r="B24" s="5" t="str">
        <f>[1]OPC!B22</f>
        <v>Aquatic Wildlife Removal &amp; Cleanup</v>
      </c>
      <c r="C24" s="6">
        <f>[1]OPC!C22</f>
        <v>1</v>
      </c>
      <c r="D24" s="9" t="str">
        <f>[1]OPC!D22</f>
        <v>LS</v>
      </c>
      <c r="E24" s="30"/>
      <c r="F24" s="20">
        <f t="shared" si="0"/>
        <v>0</v>
      </c>
    </row>
    <row r="25" spans="1:6" ht="15" x14ac:dyDescent="0.2">
      <c r="A25" s="4">
        <f>[1]OPC!A23</f>
        <v>15</v>
      </c>
      <c r="B25" s="5" t="str">
        <f>[1]OPC!B23</f>
        <v xml:space="preserve">42" RCP Culvert </v>
      </c>
      <c r="C25" s="6">
        <f>[1]OPC!C23</f>
        <v>1</v>
      </c>
      <c r="D25" s="9" t="str">
        <f>[1]OPC!D23</f>
        <v>LS</v>
      </c>
      <c r="E25" s="30"/>
      <c r="F25" s="20">
        <f t="shared" si="0"/>
        <v>0</v>
      </c>
    </row>
    <row r="26" spans="1:6" ht="15" thickBot="1" x14ac:dyDescent="0.25">
      <c r="A26" s="35" t="s">
        <v>6</v>
      </c>
      <c r="B26" s="36"/>
      <c r="C26" s="36"/>
      <c r="D26" s="36"/>
      <c r="E26" s="37"/>
      <c r="F26" s="22">
        <f>SUM(F13:F25)</f>
        <v>0</v>
      </c>
    </row>
    <row r="27" spans="1:6" ht="14.25" x14ac:dyDescent="0.2">
      <c r="A27" s="32" t="str">
        <f>[1]OPC!A25</f>
        <v>PROPOSED SOUTH LAKE 2 REHABILITATION</v>
      </c>
      <c r="B27" s="33"/>
      <c r="C27" s="33"/>
      <c r="D27" s="33"/>
      <c r="E27" s="33"/>
      <c r="F27" s="34"/>
    </row>
    <row r="28" spans="1:6" ht="15" x14ac:dyDescent="0.2">
      <c r="A28" s="4">
        <f>[1]OPC!A26</f>
        <v>16</v>
      </c>
      <c r="B28" s="10" t="str">
        <f>[1]OPC!B26</f>
        <v>Erosion and Sediment Control</v>
      </c>
      <c r="C28" s="11">
        <f>[1]OPC!C26</f>
        <v>1</v>
      </c>
      <c r="D28" s="12" t="str">
        <f>[1]OPC!D26</f>
        <v>LS</v>
      </c>
      <c r="E28" s="31"/>
      <c r="F28" s="21">
        <f>SUM(C28*E28)</f>
        <v>0</v>
      </c>
    </row>
    <row r="29" spans="1:6" ht="15" x14ac:dyDescent="0.2">
      <c r="A29" s="4">
        <f>[1]OPC!A27</f>
        <v>17</v>
      </c>
      <c r="B29" s="10" t="str">
        <f>[1]OPC!B27</f>
        <v xml:space="preserve">Demolition - Pump Station </v>
      </c>
      <c r="C29" s="11">
        <f>[1]OPC!C27</f>
        <v>1</v>
      </c>
      <c r="D29" s="12" t="str">
        <f>[1]OPC!D27</f>
        <v>LS</v>
      </c>
      <c r="E29" s="31"/>
      <c r="F29" s="21">
        <f t="shared" ref="F29:F33" si="1">SUM(C29*E29)</f>
        <v>0</v>
      </c>
    </row>
    <row r="30" spans="1:6" ht="15" x14ac:dyDescent="0.2">
      <c r="A30" s="4">
        <f>[1]OPC!A28</f>
        <v>18</v>
      </c>
      <c r="B30" s="10" t="str">
        <f>[1]OPC!B28</f>
        <v>Dewatering</v>
      </c>
      <c r="C30" s="11">
        <f>[1]OPC!C28</f>
        <v>1</v>
      </c>
      <c r="D30" s="12" t="str">
        <f>[1]OPC!D28</f>
        <v>LS</v>
      </c>
      <c r="E30" s="31"/>
      <c r="F30" s="21">
        <f t="shared" si="1"/>
        <v>0</v>
      </c>
    </row>
    <row r="31" spans="1:6" ht="15" x14ac:dyDescent="0.2">
      <c r="A31" s="4">
        <f>[1]OPC!A29</f>
        <v>19</v>
      </c>
      <c r="B31" s="10" t="str">
        <f>[1]OPC!B29</f>
        <v>Concrete Overflow Weir</v>
      </c>
      <c r="C31" s="11">
        <f>[1]OPC!C29</f>
        <v>1</v>
      </c>
      <c r="D31" s="12" t="str">
        <f>[1]OPC!D29</f>
        <v>EA</v>
      </c>
      <c r="E31" s="31"/>
      <c r="F31" s="21">
        <f t="shared" si="1"/>
        <v>0</v>
      </c>
    </row>
    <row r="32" spans="1:6" ht="15" x14ac:dyDescent="0.2">
      <c r="A32" s="4">
        <f>[1]OPC!A30</f>
        <v>20</v>
      </c>
      <c r="B32" s="10" t="str">
        <f>[1]OPC!B30</f>
        <v>Temporary Coffer Dam</v>
      </c>
      <c r="C32" s="11">
        <f>[1]OPC!C30</f>
        <v>1</v>
      </c>
      <c r="D32" s="12" t="str">
        <f>[1]OPC!D30</f>
        <v>LS</v>
      </c>
      <c r="E32" s="31"/>
      <c r="F32" s="21">
        <f t="shared" si="1"/>
        <v>0</v>
      </c>
    </row>
    <row r="33" spans="1:17" ht="15" x14ac:dyDescent="0.2">
      <c r="A33" s="4">
        <f>[1]OPC!A31</f>
        <v>21</v>
      </c>
      <c r="B33" s="10" t="str">
        <f>[1]OPC!B31</f>
        <v>Aquatic Wildlife Removal &amp; Cleanup</v>
      </c>
      <c r="C33" s="11">
        <f>[1]OPC!C31</f>
        <v>1</v>
      </c>
      <c r="D33" s="12" t="str">
        <f>[1]OPC!D31</f>
        <v>LS</v>
      </c>
      <c r="E33" s="31"/>
      <c r="F33" s="21">
        <f t="shared" si="1"/>
        <v>0</v>
      </c>
    </row>
    <row r="34" spans="1:17" ht="15" thickBot="1" x14ac:dyDescent="0.25">
      <c r="A34" s="35" t="s">
        <v>6</v>
      </c>
      <c r="B34" s="36"/>
      <c r="C34" s="36"/>
      <c r="D34" s="36"/>
      <c r="E34" s="37"/>
      <c r="F34" s="22">
        <f>SUM(F28:F33)</f>
        <v>0</v>
      </c>
      <c r="H34" s="13"/>
      <c r="I34" s="13"/>
      <c r="J34" s="13"/>
    </row>
    <row r="35" spans="1:17" ht="14.25" x14ac:dyDescent="0.2">
      <c r="A35" s="32" t="str">
        <f>[1]OPC!A33</f>
        <v>PROPOSED RECLAIMED PUMP STATION AND SITE PIPING</v>
      </c>
      <c r="B35" s="56"/>
      <c r="C35" s="56"/>
      <c r="D35" s="56"/>
      <c r="E35" s="56"/>
      <c r="F35" s="57"/>
      <c r="H35" s="13"/>
      <c r="I35" s="13"/>
      <c r="J35" s="13"/>
    </row>
    <row r="36" spans="1:17" ht="15" x14ac:dyDescent="0.2">
      <c r="A36" s="14">
        <f>[1]OPC!A34</f>
        <v>22</v>
      </c>
      <c r="B36" s="10" t="str">
        <f>[1]OPC!B34</f>
        <v>Erosion and Sediment Control</v>
      </c>
      <c r="C36" s="11">
        <f>[1]OPC!C34</f>
        <v>1</v>
      </c>
      <c r="D36" s="12" t="str">
        <f>[1]OPC!D34</f>
        <v>LS</v>
      </c>
      <c r="E36" s="31"/>
      <c r="F36" s="21">
        <f>SUM(C36*E36)</f>
        <v>0</v>
      </c>
      <c r="H36" s="15"/>
      <c r="I36" s="13"/>
      <c r="J36" s="13"/>
    </row>
    <row r="37" spans="1:17" ht="15" x14ac:dyDescent="0.2">
      <c r="A37" s="14">
        <f>[1]OPC!A35</f>
        <v>23</v>
      </c>
      <c r="B37" s="10" t="str">
        <f>[1]OPC!B35</f>
        <v>Demolition - Piping</v>
      </c>
      <c r="C37" s="11">
        <f>[1]OPC!C35</f>
        <v>1</v>
      </c>
      <c r="D37" s="12" t="str">
        <f>[1]OPC!D35</f>
        <v>LS</v>
      </c>
      <c r="E37" s="31"/>
      <c r="F37" s="21">
        <f t="shared" ref="F37:F70" si="2">SUM(C37*E37)</f>
        <v>0</v>
      </c>
      <c r="H37" s="15"/>
      <c r="I37" s="13"/>
      <c r="J37" s="13"/>
      <c r="K37" s="13"/>
      <c r="L37" s="13"/>
      <c r="M37" s="13"/>
      <c r="N37" s="13"/>
      <c r="O37" s="13"/>
      <c r="P37" s="13"/>
    </row>
    <row r="38" spans="1:17" ht="15" x14ac:dyDescent="0.2">
      <c r="A38" s="14">
        <f>[1]OPC!A36</f>
        <v>24</v>
      </c>
      <c r="B38" s="10" t="str">
        <f>[1]OPC!B36</f>
        <v xml:space="preserve">Import Fill </v>
      </c>
      <c r="C38" s="11">
        <f>[1]OPC!C36</f>
        <v>12500</v>
      </c>
      <c r="D38" s="12" t="str">
        <f>[1]OPC!D36</f>
        <v>CY</v>
      </c>
      <c r="E38" s="31"/>
      <c r="F38" s="21">
        <f t="shared" si="2"/>
        <v>0</v>
      </c>
      <c r="H38" s="15"/>
      <c r="I38" s="13"/>
      <c r="J38" s="13"/>
      <c r="K38" s="13"/>
      <c r="M38" s="13"/>
    </row>
    <row r="39" spans="1:17" ht="15" x14ac:dyDescent="0.2">
      <c r="A39" s="14">
        <f>[1]OPC!A37</f>
        <v>25</v>
      </c>
      <c r="B39" s="10" t="str">
        <f>[1]OPC!B37</f>
        <v xml:space="preserve">Rough Grading </v>
      </c>
      <c r="C39" s="11">
        <f>[1]OPC!C37</f>
        <v>3500</v>
      </c>
      <c r="D39" s="12" t="str">
        <f>[1]OPC!D37</f>
        <v>SY</v>
      </c>
      <c r="E39" s="31"/>
      <c r="F39" s="21">
        <f t="shared" si="2"/>
        <v>0</v>
      </c>
      <c r="H39" s="15"/>
      <c r="I39" s="13"/>
      <c r="J39" s="13"/>
      <c r="K39" s="13"/>
      <c r="M39" s="13"/>
    </row>
    <row r="40" spans="1:17" ht="15" x14ac:dyDescent="0.2">
      <c r="A40" s="14">
        <f>[1]OPC!A38</f>
        <v>26</v>
      </c>
      <c r="B40" s="10" t="str">
        <f>[1]OPC!B38</f>
        <v>Dewatering</v>
      </c>
      <c r="C40" s="11">
        <f>[1]OPC!C38</f>
        <v>1</v>
      </c>
      <c r="D40" s="12" t="str">
        <f>[1]OPC!D38</f>
        <v>LS</v>
      </c>
      <c r="E40" s="31"/>
      <c r="F40" s="21">
        <f t="shared" si="2"/>
        <v>0</v>
      </c>
      <c r="H40" s="3"/>
      <c r="I40" s="3"/>
      <c r="M40" s="13"/>
    </row>
    <row r="41" spans="1:17" ht="15" x14ac:dyDescent="0.2">
      <c r="A41" s="14">
        <f>[1]OPC!A39</f>
        <v>27</v>
      </c>
      <c r="B41" s="10" t="str">
        <f>[1]OPC!B39</f>
        <v xml:space="preserve">Hydroseeding </v>
      </c>
      <c r="C41" s="11">
        <f>[1]OPC!C39</f>
        <v>1</v>
      </c>
      <c r="D41" s="12" t="str">
        <f>[1]OPC!D39</f>
        <v>AC</v>
      </c>
      <c r="E41" s="31"/>
      <c r="F41" s="21">
        <f t="shared" si="2"/>
        <v>0</v>
      </c>
      <c r="I41" s="3"/>
    </row>
    <row r="42" spans="1:17" ht="15" x14ac:dyDescent="0.2">
      <c r="A42" s="14">
        <f>[1]OPC!A40</f>
        <v>28</v>
      </c>
      <c r="B42" s="10" t="str">
        <f>[1]OPC!B40</f>
        <v>Shell Drive</v>
      </c>
      <c r="C42" s="11">
        <f>[1]OPC!C40</f>
        <v>3000</v>
      </c>
      <c r="D42" s="12" t="str">
        <f>[1]OPC!D40</f>
        <v>SY</v>
      </c>
      <c r="E42" s="31"/>
      <c r="F42" s="21">
        <f t="shared" si="2"/>
        <v>0</v>
      </c>
      <c r="M42" s="13"/>
      <c r="N42" s="13"/>
      <c r="O42" s="13"/>
      <c r="P42" s="16"/>
      <c r="Q42" s="16"/>
    </row>
    <row r="43" spans="1:17" ht="15" x14ac:dyDescent="0.2">
      <c r="A43" s="14">
        <f>[1]OPC!A41</f>
        <v>29</v>
      </c>
      <c r="B43" s="10" t="str">
        <f>[1]OPC!B41</f>
        <v>Reinforced Concrete</v>
      </c>
      <c r="C43" s="11">
        <f>[1]OPC!C41</f>
        <v>600</v>
      </c>
      <c r="D43" s="12" t="str">
        <f>[1]OPC!D41</f>
        <v>CY</v>
      </c>
      <c r="E43" s="31"/>
      <c r="F43" s="21">
        <f t="shared" si="2"/>
        <v>0</v>
      </c>
    </row>
    <row r="44" spans="1:17" ht="15" x14ac:dyDescent="0.2">
      <c r="A44" s="14">
        <f>[1]OPC!A42</f>
        <v>30</v>
      </c>
      <c r="B44" s="10" t="str">
        <f>[1]OPC!B42</f>
        <v>Submersible Pumps</v>
      </c>
      <c r="C44" s="11">
        <f>[1]OPC!C42</f>
        <v>3</v>
      </c>
      <c r="D44" s="12" t="str">
        <f>[1]OPC!D42</f>
        <v>EA</v>
      </c>
      <c r="E44" s="31"/>
      <c r="F44" s="21">
        <f t="shared" si="2"/>
        <v>0</v>
      </c>
    </row>
    <row r="45" spans="1:17" ht="15" x14ac:dyDescent="0.2">
      <c r="A45" s="14">
        <f>[1]OPC!A43</f>
        <v>31</v>
      </c>
      <c r="B45" s="10" t="str">
        <f>[1]OPC!B43</f>
        <v>Pump Station Piping, Assemblies and Mechanical Adjustments</v>
      </c>
      <c r="C45" s="11">
        <f>[1]OPC!C43</f>
        <v>1</v>
      </c>
      <c r="D45" s="12" t="str">
        <f>[1]OPC!D43</f>
        <v>LS</v>
      </c>
      <c r="E45" s="31"/>
      <c r="F45" s="21">
        <f t="shared" si="2"/>
        <v>0</v>
      </c>
    </row>
    <row r="46" spans="1:17" ht="15" x14ac:dyDescent="0.2">
      <c r="A46" s="14">
        <f>[1]OPC!A44</f>
        <v>32</v>
      </c>
      <c r="B46" s="10" t="str">
        <f>[1]OPC!B44</f>
        <v>Slide Gates</v>
      </c>
      <c r="C46" s="11">
        <f>[1]OPC!C44</f>
        <v>2</v>
      </c>
      <c r="D46" s="12" t="str">
        <f>[1]OPC!D44</f>
        <v>EA</v>
      </c>
      <c r="E46" s="31"/>
      <c r="F46" s="21">
        <f t="shared" si="2"/>
        <v>0</v>
      </c>
    </row>
    <row r="47" spans="1:17" ht="15" x14ac:dyDescent="0.2">
      <c r="A47" s="14">
        <f>[1]OPC!A45</f>
        <v>33</v>
      </c>
      <c r="B47" s="10" t="str">
        <f>[1]OPC!B45</f>
        <v>18" Mag Meter</v>
      </c>
      <c r="C47" s="11">
        <f>[1]OPC!C45</f>
        <v>1</v>
      </c>
      <c r="D47" s="12" t="str">
        <f>[1]OPC!D45</f>
        <v>EA</v>
      </c>
      <c r="E47" s="31"/>
      <c r="F47" s="21">
        <f t="shared" si="2"/>
        <v>0</v>
      </c>
    </row>
    <row r="48" spans="1:17" ht="15" x14ac:dyDescent="0.2">
      <c r="A48" s="14">
        <f>[1]OPC!A46</f>
        <v>34</v>
      </c>
      <c r="B48" s="10" t="str">
        <f>[1]OPC!B46</f>
        <v>16" DI Class 350 Pipe (Open Cut)</v>
      </c>
      <c r="C48" s="11">
        <f>[1]OPC!C46</f>
        <v>100</v>
      </c>
      <c r="D48" s="12" t="str">
        <f>[1]OPC!D46</f>
        <v>LF</v>
      </c>
      <c r="E48" s="31"/>
      <c r="F48" s="21">
        <f t="shared" si="2"/>
        <v>0</v>
      </c>
    </row>
    <row r="49" spans="1:8" ht="15" x14ac:dyDescent="0.2">
      <c r="A49" s="14">
        <f>[1]OPC!A47</f>
        <v>35</v>
      </c>
      <c r="B49" s="10" t="str">
        <f>[1]OPC!B47</f>
        <v>24" DI Class 350 Pipe (Open Cut)</v>
      </c>
      <c r="C49" s="11">
        <f>[1]OPC!C47</f>
        <v>3050</v>
      </c>
      <c r="D49" s="12" t="str">
        <f>[1]OPC!D47</f>
        <v>LF</v>
      </c>
      <c r="E49" s="31"/>
      <c r="F49" s="21">
        <f t="shared" si="2"/>
        <v>0</v>
      </c>
      <c r="H49" s="2"/>
    </row>
    <row r="50" spans="1:8" ht="15" x14ac:dyDescent="0.2">
      <c r="A50" s="14">
        <f>[1]OPC!A48</f>
        <v>36</v>
      </c>
      <c r="B50" s="10" t="str">
        <f>[1]OPC!B48</f>
        <v>36" DI Class 350 Pipe (Open Cut)</v>
      </c>
      <c r="C50" s="11">
        <f>[1]OPC!C48</f>
        <v>1470</v>
      </c>
      <c r="D50" s="12" t="str">
        <f>[1]OPC!D48</f>
        <v>LF</v>
      </c>
      <c r="E50" s="31"/>
      <c r="F50" s="21">
        <f t="shared" si="2"/>
        <v>0</v>
      </c>
      <c r="H50" s="2"/>
    </row>
    <row r="51" spans="1:8" ht="15" x14ac:dyDescent="0.2">
      <c r="A51" s="14">
        <f>[1]OPC!A49</f>
        <v>37</v>
      </c>
      <c r="B51" s="10" t="str">
        <f>[1]OPC!B49</f>
        <v>36" Permalok Steel Pipe and Installation (Microtunneling)</v>
      </c>
      <c r="C51" s="11">
        <f>[1]OPC!C49</f>
        <v>560</v>
      </c>
      <c r="D51" s="12" t="str">
        <f>[1]OPC!D49</f>
        <v>LF</v>
      </c>
      <c r="E51" s="31"/>
      <c r="F51" s="21">
        <f t="shared" si="2"/>
        <v>0</v>
      </c>
    </row>
    <row r="52" spans="1:8" ht="15" x14ac:dyDescent="0.2">
      <c r="A52" s="14">
        <f>[1]OPC!A50</f>
        <v>38</v>
      </c>
      <c r="B52" s="10" t="str">
        <f>[1]OPC!B50</f>
        <v>16" DI Fitting - 90 deg</v>
      </c>
      <c r="C52" s="11">
        <f>[1]OPC!C50</f>
        <v>2</v>
      </c>
      <c r="D52" s="12" t="str">
        <f>[1]OPC!D50</f>
        <v>EA</v>
      </c>
      <c r="E52" s="31"/>
      <c r="F52" s="21">
        <f t="shared" si="2"/>
        <v>0</v>
      </c>
    </row>
    <row r="53" spans="1:8" ht="15" x14ac:dyDescent="0.2">
      <c r="A53" s="14">
        <f>[1]OPC!A51</f>
        <v>39</v>
      </c>
      <c r="B53" s="10" t="str">
        <f>[1]OPC!B51</f>
        <v>24" DI Fitting - 90 deg</v>
      </c>
      <c r="C53" s="11">
        <f>[1]OPC!C51</f>
        <v>2</v>
      </c>
      <c r="D53" s="12" t="str">
        <f>[1]OPC!D51</f>
        <v>EA</v>
      </c>
      <c r="E53" s="31"/>
      <c r="F53" s="21">
        <f t="shared" si="2"/>
        <v>0</v>
      </c>
    </row>
    <row r="54" spans="1:8" ht="15" x14ac:dyDescent="0.2">
      <c r="A54" s="14">
        <f>[1]OPC!A52</f>
        <v>40</v>
      </c>
      <c r="B54" s="10" t="str">
        <f>[1]OPC!B52</f>
        <v>24" DI Fitting - 45 deg</v>
      </c>
      <c r="C54" s="11">
        <f>[1]OPC!C52</f>
        <v>14</v>
      </c>
      <c r="D54" s="12" t="str">
        <f>[1]OPC!D52</f>
        <v>EA</v>
      </c>
      <c r="E54" s="31"/>
      <c r="F54" s="21">
        <f t="shared" si="2"/>
        <v>0</v>
      </c>
    </row>
    <row r="55" spans="1:8" ht="15" x14ac:dyDescent="0.2">
      <c r="A55" s="14">
        <f>[1]OPC!A53</f>
        <v>41</v>
      </c>
      <c r="B55" s="10" t="str">
        <f>[1]OPC!B53</f>
        <v>24" DI Fitting - Tee</v>
      </c>
      <c r="C55" s="11">
        <f>[1]OPC!C53</f>
        <v>1</v>
      </c>
      <c r="D55" s="12" t="str">
        <f>[1]OPC!D53</f>
        <v>EA</v>
      </c>
      <c r="E55" s="31"/>
      <c r="F55" s="21">
        <f t="shared" si="2"/>
        <v>0</v>
      </c>
    </row>
    <row r="56" spans="1:8" ht="15" x14ac:dyDescent="0.2">
      <c r="A56" s="14">
        <f>[1]OPC!A54</f>
        <v>42</v>
      </c>
      <c r="B56" s="10" t="str">
        <f>[1]OPC!B54</f>
        <v>24" DI Fitting - Coupling</v>
      </c>
      <c r="C56" s="11">
        <f>[1]OPC!C54</f>
        <v>2</v>
      </c>
      <c r="D56" s="12" t="str">
        <f>[1]OPC!D54</f>
        <v>EA</v>
      </c>
      <c r="E56" s="31"/>
      <c r="F56" s="21">
        <f t="shared" si="2"/>
        <v>0</v>
      </c>
    </row>
    <row r="57" spans="1:8" ht="15" x14ac:dyDescent="0.2">
      <c r="A57" s="14">
        <f>[1]OPC!A55</f>
        <v>43</v>
      </c>
      <c r="B57" s="10" t="str">
        <f>[1]OPC!B55</f>
        <v>24" x 16" DI Fitting - Wye</v>
      </c>
      <c r="C57" s="11">
        <f>[1]OPC!C55</f>
        <v>1</v>
      </c>
      <c r="D57" s="12" t="str">
        <f>[1]OPC!D55</f>
        <v>EA</v>
      </c>
      <c r="E57" s="31"/>
      <c r="F57" s="21">
        <f t="shared" si="2"/>
        <v>0</v>
      </c>
    </row>
    <row r="58" spans="1:8" ht="15" x14ac:dyDescent="0.2">
      <c r="A58" s="14">
        <f>[1]OPC!A56</f>
        <v>44</v>
      </c>
      <c r="B58" s="10" t="str">
        <f>[1]OPC!B56</f>
        <v>36" x 24" DI Fitting - Reducer</v>
      </c>
      <c r="C58" s="11">
        <f>[1]OPC!C56</f>
        <v>3</v>
      </c>
      <c r="D58" s="12" t="str">
        <f>[1]OPC!D56</f>
        <v>EA</v>
      </c>
      <c r="E58" s="31"/>
      <c r="F58" s="21">
        <f t="shared" si="2"/>
        <v>0</v>
      </c>
    </row>
    <row r="59" spans="1:8" ht="15" x14ac:dyDescent="0.2">
      <c r="A59" s="14">
        <f>[1]OPC!A57</f>
        <v>45</v>
      </c>
      <c r="B59" s="10" t="str">
        <f>[1]OPC!B57</f>
        <v>24" EBAA Iron Flex-Tend Flexible Expansion Joint</v>
      </c>
      <c r="C59" s="11">
        <f>[1]OPC!C57</f>
        <v>2</v>
      </c>
      <c r="D59" s="12" t="str">
        <f>[1]OPC!D57</f>
        <v>EA</v>
      </c>
      <c r="E59" s="31"/>
      <c r="F59" s="21">
        <f t="shared" si="2"/>
        <v>0</v>
      </c>
    </row>
    <row r="60" spans="1:8" ht="15" x14ac:dyDescent="0.2">
      <c r="A60" s="14">
        <f>[1]OPC!A58</f>
        <v>46</v>
      </c>
      <c r="B60" s="10" t="str">
        <f>[1]OPC!B58</f>
        <v>36" Romac Style RC400 Transition Coupling</v>
      </c>
      <c r="C60" s="11">
        <f>[1]OPC!C58</f>
        <v>2</v>
      </c>
      <c r="D60" s="12" t="str">
        <f>[1]OPC!D58</f>
        <v>EA</v>
      </c>
      <c r="E60" s="31"/>
      <c r="F60" s="21">
        <f t="shared" si="2"/>
        <v>0</v>
      </c>
    </row>
    <row r="61" spans="1:8" ht="15" x14ac:dyDescent="0.2">
      <c r="A61" s="14">
        <f>[1]OPC!A59</f>
        <v>47</v>
      </c>
      <c r="B61" s="10" t="str">
        <f>[1]OPC!B59</f>
        <v>36" DI Fitting - Coupling</v>
      </c>
      <c r="C61" s="11">
        <f>[1]OPC!C59</f>
        <v>1</v>
      </c>
      <c r="D61" s="12" t="str">
        <f>[1]OPC!D59</f>
        <v>EA</v>
      </c>
      <c r="E61" s="31"/>
      <c r="F61" s="21">
        <f t="shared" si="2"/>
        <v>0</v>
      </c>
    </row>
    <row r="62" spans="1:8" ht="15" x14ac:dyDescent="0.2">
      <c r="A62" s="14">
        <f>[1]OPC!A60</f>
        <v>48</v>
      </c>
      <c r="B62" s="10" t="str">
        <f>[1]OPC!B60</f>
        <v>36" DI Fitting - 22.5 Deg</v>
      </c>
      <c r="C62" s="11">
        <f>[1]OPC!C60</f>
        <v>1</v>
      </c>
      <c r="D62" s="12" t="str">
        <f>[1]OPC!D60</f>
        <v>EA</v>
      </c>
      <c r="E62" s="31"/>
      <c r="F62" s="21">
        <f t="shared" si="2"/>
        <v>0</v>
      </c>
    </row>
    <row r="63" spans="1:8" ht="15" x14ac:dyDescent="0.2">
      <c r="A63" s="14">
        <f>[1]OPC!A61</f>
        <v>49</v>
      </c>
      <c r="B63" s="10" t="str">
        <f>[1]OPC!B61</f>
        <v>36" DI Fitting - 45 Deg</v>
      </c>
      <c r="C63" s="11">
        <f>[1]OPC!C61</f>
        <v>1</v>
      </c>
      <c r="D63" s="12" t="str">
        <f>[1]OPC!D61</f>
        <v>EA</v>
      </c>
      <c r="E63" s="31"/>
      <c r="F63" s="21">
        <f t="shared" si="2"/>
        <v>0</v>
      </c>
    </row>
    <row r="64" spans="1:8" ht="15" x14ac:dyDescent="0.2">
      <c r="A64" s="14">
        <f>[1]OPC!A62</f>
        <v>50</v>
      </c>
      <c r="B64" s="10" t="str">
        <f>[1]OPC!B62</f>
        <v>24" Plug Valve</v>
      </c>
      <c r="C64" s="11">
        <f>[1]OPC!C62</f>
        <v>1</v>
      </c>
      <c r="D64" s="12" t="str">
        <f>[1]OPC!D62</f>
        <v>EA</v>
      </c>
      <c r="E64" s="31"/>
      <c r="F64" s="21">
        <f t="shared" si="2"/>
        <v>0</v>
      </c>
    </row>
    <row r="65" spans="1:6" ht="15" x14ac:dyDescent="0.2">
      <c r="A65" s="14">
        <f>[1]OPC!A63</f>
        <v>51</v>
      </c>
      <c r="B65" s="10" t="str">
        <f>[1]OPC!B63</f>
        <v>2" ARV</v>
      </c>
      <c r="C65" s="11">
        <f>[1]OPC!C63</f>
        <v>2</v>
      </c>
      <c r="D65" s="12" t="str">
        <f>[1]OPC!D63</f>
        <v>EA</v>
      </c>
      <c r="E65" s="31"/>
      <c r="F65" s="21">
        <f t="shared" si="2"/>
        <v>0</v>
      </c>
    </row>
    <row r="66" spans="1:6" ht="15" x14ac:dyDescent="0.2">
      <c r="A66" s="14">
        <f>[1]OPC!A64</f>
        <v>52</v>
      </c>
      <c r="B66" s="10" t="str">
        <f>[1]OPC!B64</f>
        <v>Johnson Intake Screens</v>
      </c>
      <c r="C66" s="11">
        <f>[1]OPC!C64</f>
        <v>2</v>
      </c>
      <c r="D66" s="12" t="str">
        <f>[1]OPC!D64</f>
        <v>EA</v>
      </c>
      <c r="E66" s="31"/>
      <c r="F66" s="21">
        <f t="shared" si="2"/>
        <v>0</v>
      </c>
    </row>
    <row r="67" spans="1:6" ht="15" x14ac:dyDescent="0.2">
      <c r="A67" s="14">
        <f>[1]OPC!A65</f>
        <v>53</v>
      </c>
      <c r="B67" s="10" t="str">
        <f>[1]OPC!B65</f>
        <v>Leachate Piping Improvements</v>
      </c>
      <c r="C67" s="11">
        <f>[1]OPC!C65</f>
        <v>1</v>
      </c>
      <c r="D67" s="12" t="str">
        <f>[1]OPC!D65</f>
        <v>LS</v>
      </c>
      <c r="E67" s="31"/>
      <c r="F67" s="21">
        <f t="shared" si="2"/>
        <v>0</v>
      </c>
    </row>
    <row r="68" spans="1:6" ht="15" x14ac:dyDescent="0.2">
      <c r="A68" s="14">
        <f>[1]OPC!A66</f>
        <v>54</v>
      </c>
      <c r="B68" s="10" t="str">
        <f>[1]OPC!B66</f>
        <v>Electrical / Instrumental &amp; Controls</v>
      </c>
      <c r="C68" s="11">
        <f>[1]OPC!C66</f>
        <v>1</v>
      </c>
      <c r="D68" s="12" t="str">
        <f>[1]OPC!D66</f>
        <v>LS</v>
      </c>
      <c r="E68" s="31"/>
      <c r="F68" s="21">
        <f t="shared" si="2"/>
        <v>0</v>
      </c>
    </row>
    <row r="69" spans="1:6" ht="15" x14ac:dyDescent="0.2">
      <c r="A69" s="14">
        <f>[1]OPC!A67</f>
        <v>55</v>
      </c>
      <c r="B69" s="10" t="str">
        <f>[1]OPC!B67</f>
        <v>Sidewalk Repair</v>
      </c>
      <c r="C69" s="11">
        <f>[1]OPC!C67</f>
        <v>12</v>
      </c>
      <c r="D69" s="12" t="str">
        <f>[1]OPC!D67</f>
        <v>SY</v>
      </c>
      <c r="E69" s="31"/>
      <c r="F69" s="21">
        <f t="shared" si="2"/>
        <v>0</v>
      </c>
    </row>
    <row r="70" spans="1:6" ht="15" x14ac:dyDescent="0.2">
      <c r="A70" s="14">
        <f>[1]OPC!A68</f>
        <v>56</v>
      </c>
      <c r="B70" s="10" t="str">
        <f>[1]OPC!B68</f>
        <v>Asphalt Driveway Repair</v>
      </c>
      <c r="C70" s="11">
        <f>[1]OPC!C68</f>
        <v>220</v>
      </c>
      <c r="D70" s="12" t="str">
        <f>[1]OPC!D68</f>
        <v>SY</v>
      </c>
      <c r="E70" s="31"/>
      <c r="F70" s="21">
        <f t="shared" si="2"/>
        <v>0</v>
      </c>
    </row>
    <row r="71" spans="1:6" ht="15" thickBot="1" x14ac:dyDescent="0.25">
      <c r="A71" s="35" t="s">
        <v>6</v>
      </c>
      <c r="B71" s="58"/>
      <c r="C71" s="58"/>
      <c r="D71" s="58"/>
      <c r="E71" s="59"/>
      <c r="F71" s="23">
        <f>SUM(F36:F70)</f>
        <v>0</v>
      </c>
    </row>
    <row r="72" spans="1:6" ht="34.5" customHeight="1" thickTop="1" thickBot="1" x14ac:dyDescent="0.3">
      <c r="A72" s="17"/>
      <c r="B72" s="38" t="s">
        <v>11</v>
      </c>
      <c r="C72" s="38"/>
      <c r="D72" s="38"/>
      <c r="E72" s="27"/>
      <c r="F72" s="28">
        <f>SUM(F71,F34,F26,F11)</f>
        <v>0</v>
      </c>
    </row>
    <row r="73" spans="1:6" ht="34.5" customHeight="1" thickTop="1" thickBot="1" x14ac:dyDescent="0.3">
      <c r="A73" s="18"/>
      <c r="B73" s="39" t="s">
        <v>12</v>
      </c>
      <c r="C73" s="39"/>
      <c r="D73" s="39"/>
      <c r="E73" s="29">
        <v>0.1</v>
      </c>
      <c r="F73" s="28">
        <f t="shared" ref="F73" si="3">SUM(F72,F35,F27,F12)</f>
        <v>0</v>
      </c>
    </row>
    <row r="74" spans="1:6" ht="34.5" customHeight="1" thickTop="1" thickBot="1" x14ac:dyDescent="0.3">
      <c r="A74" s="19"/>
      <c r="B74" s="40" t="s">
        <v>13</v>
      </c>
      <c r="C74" s="40"/>
      <c r="D74" s="40"/>
      <c r="E74" s="26"/>
      <c r="F74" s="25">
        <f>SUM(F72:F73)</f>
        <v>0</v>
      </c>
    </row>
    <row r="75" spans="1:6" ht="15" x14ac:dyDescent="0.2">
      <c r="E75" s="24"/>
      <c r="F75" s="24"/>
    </row>
  </sheetData>
  <sheetProtection algorithmName="SHA-512" hashValue="HpiRmzkrEnHNb07w6m8jKZaVlYLsZtyve/ZcQmJCZUkz9PsAhhr1JA6X4C63n/NpDcq3foOc1r8uchC9YFwRnw==" saltValue="6E5+SvWvNGquJTHxmn1VLA==" spinCount="100000" sheet="1" selectLockedCells="1"/>
  <mergeCells count="20">
    <mergeCell ref="B73:D73"/>
    <mergeCell ref="B74:D74"/>
    <mergeCell ref="A1:F1"/>
    <mergeCell ref="A2:F2"/>
    <mergeCell ref="A5:A7"/>
    <mergeCell ref="B5:B7"/>
    <mergeCell ref="C5:D7"/>
    <mergeCell ref="E5:E7"/>
    <mergeCell ref="F5:F7"/>
    <mergeCell ref="A3:F3"/>
    <mergeCell ref="A4:F4"/>
    <mergeCell ref="A35:F35"/>
    <mergeCell ref="A71:E71"/>
    <mergeCell ref="A8:F8"/>
    <mergeCell ref="A11:E11"/>
    <mergeCell ref="A12:F12"/>
    <mergeCell ref="A26:E26"/>
    <mergeCell ref="A27:F27"/>
    <mergeCell ref="A34:E34"/>
    <mergeCell ref="B72:D72"/>
  </mergeCells>
  <printOptions horizontalCentered="1"/>
  <pageMargins left="0.7" right="0.7" top="0.75" bottom="0.75" header="0.3" footer="0.3"/>
  <pageSetup scale="89" fitToHeight="0" orientation="landscape" r:id="rId1"/>
  <headerFooter>
    <oddHeader>&amp;RIFBC No. 20-TA003311SAM</oddHeader>
    <oddFooter>&amp;L&amp;"Times New Roman,Regular"Bidder: _______________________________________________
Signature:_____________________________________________&amp;RAddendum 6 Appendix J-&amp;P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 - 540 Days</vt:lpstr>
      <vt:lpstr>'Bid Form - 540 Days'!Print_Area</vt:lpstr>
      <vt:lpstr>'Bid Form - 540 Days'!Print_Titles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 Department</dc:creator>
  <cp:lastModifiedBy>renamed_admin</cp:lastModifiedBy>
  <cp:lastPrinted>2020-05-29T13:42:23Z</cp:lastPrinted>
  <dcterms:created xsi:type="dcterms:W3CDTF">2020-05-27T20:16:41Z</dcterms:created>
  <dcterms:modified xsi:type="dcterms:W3CDTF">2020-05-29T13:52:03Z</dcterms:modified>
</cp:coreProperties>
</file>