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311SAM SEWRF Reclaimed Pump Back Station (913-59)\Working Docs\Solicitation Docs\Addendums\Addendum 5\"/>
    </mc:Choice>
  </mc:AlternateContent>
  <xr:revisionPtr revIDLastSave="0" documentId="13_ncr:1_{C97A4711-CC00-432D-A941-FB5568598A30}" xr6:coauthVersionLast="45" xr6:coauthVersionMax="45" xr10:uidLastSave="{00000000-0000-0000-0000-000000000000}"/>
  <bookViews>
    <workbookView xWindow="28680" yWindow="-120" windowWidth="29040" windowHeight="16440" tabRatio="609" xr2:uid="{00000000-000D-0000-FFFF-FFFF00000000}"/>
  </bookViews>
  <sheets>
    <sheet name="Bid Form - 540 DAYS" sheetId="43" r:id="rId1"/>
  </sheets>
  <definedNames>
    <definedName name="_xlnm.Print_Area" localSheetId="0">'Bid Form - 540 DAYS'!$A$1:$F$72</definedName>
    <definedName name="_xlnm.Print_Titles" localSheetId="0">'Bid Form - 540 DAYS'!$1:$7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43" l="1"/>
  <c r="F36" i="43"/>
  <c r="F37" i="43"/>
  <c r="F38" i="43"/>
  <c r="F39" i="43"/>
  <c r="F40" i="43"/>
  <c r="F41" i="43"/>
  <c r="F42" i="43"/>
  <c r="F43" i="43"/>
  <c r="F44" i="43"/>
  <c r="F45" i="43"/>
  <c r="F46" i="43"/>
  <c r="F47" i="43"/>
  <c r="F48" i="43"/>
  <c r="F49" i="43"/>
  <c r="F50" i="43"/>
  <c r="F51" i="43"/>
  <c r="F52" i="43"/>
  <c r="F53" i="43"/>
  <c r="F54" i="43"/>
  <c r="F55" i="43"/>
  <c r="F56" i="43"/>
  <c r="F57" i="43"/>
  <c r="F58" i="43"/>
  <c r="F59" i="43"/>
  <c r="F60" i="43"/>
  <c r="F61" i="43"/>
  <c r="F62" i="43"/>
  <c r="F63" i="43"/>
  <c r="F64" i="43"/>
  <c r="F65" i="43"/>
  <c r="F66" i="43"/>
  <c r="F67" i="43"/>
  <c r="F68" i="43"/>
  <c r="F34" i="43"/>
  <c r="F28" i="43"/>
  <c r="F29" i="43"/>
  <c r="F30" i="43"/>
  <c r="F31" i="43"/>
  <c r="F27" i="43"/>
  <c r="F14" i="43"/>
  <c r="F15" i="43"/>
  <c r="F16" i="43"/>
  <c r="F17" i="43"/>
  <c r="F18" i="43"/>
  <c r="F19" i="43"/>
  <c r="F20" i="43"/>
  <c r="F21" i="43"/>
  <c r="F22" i="43"/>
  <c r="F23" i="43"/>
  <c r="F24" i="43"/>
  <c r="F13" i="43"/>
  <c r="F10" i="43"/>
  <c r="F9" i="43"/>
  <c r="F69" i="43" l="1"/>
  <c r="F32" i="43"/>
  <c r="F25" i="43"/>
  <c r="F11" i="43"/>
  <c r="A34" i="43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13" i="43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F70" i="43" l="1"/>
  <c r="F71" i="43" s="1"/>
  <c r="F72" i="43" l="1"/>
</calcChain>
</file>

<file path=xl/sharedStrings.xml><?xml version="1.0" encoding="utf-8"?>
<sst xmlns="http://schemas.openxmlformats.org/spreadsheetml/2006/main" count="129" uniqueCount="71">
  <si>
    <t>DESCRIPTION</t>
  </si>
  <si>
    <t>EA</t>
  </si>
  <si>
    <t>LS</t>
  </si>
  <si>
    <t>QUANTITY</t>
  </si>
  <si>
    <t>SY</t>
  </si>
  <si>
    <t>LF</t>
  </si>
  <si>
    <t>Erosion and Sediment Control</t>
  </si>
  <si>
    <t>CY</t>
  </si>
  <si>
    <t>Mobilization (10%)</t>
  </si>
  <si>
    <t>Electrical / Instrumental &amp; Controls</t>
  </si>
  <si>
    <t>24" DI Fitting - 90 deg</t>
  </si>
  <si>
    <t>24" DI Fitting - 45 deg</t>
  </si>
  <si>
    <t>36" x 24" DI Fitting - Reducer</t>
  </si>
  <si>
    <t>24" DI Fitting - Tee</t>
  </si>
  <si>
    <t>24" Motor Operated Gate Valve</t>
  </si>
  <si>
    <t>Dewatering</t>
  </si>
  <si>
    <t>Record Drawings</t>
  </si>
  <si>
    <t>AC</t>
  </si>
  <si>
    <t>Shell Drive</t>
  </si>
  <si>
    <t>2" ARV</t>
  </si>
  <si>
    <t>Johnson Intake Screens</t>
  </si>
  <si>
    <t>Submersible Pumps</t>
  </si>
  <si>
    <t>Sidewalk Repair</t>
  </si>
  <si>
    <t>Asphalt Driveway Repair</t>
  </si>
  <si>
    <t>MISCELLANEOUS</t>
  </si>
  <si>
    <t xml:space="preserve">Rough Grading </t>
  </si>
  <si>
    <t>Aquatic Wildlife Removal &amp; Cleanup</t>
  </si>
  <si>
    <t>Concrete Overflow Weir</t>
  </si>
  <si>
    <t>Leachate Piping Improvements</t>
  </si>
  <si>
    <t>MISCELLANEOUS SUBTOTAL</t>
  </si>
  <si>
    <t>Pump Station Piping, Assemblies and Mechanical Adjustments</t>
  </si>
  <si>
    <t>16" DI Fitting - 90 deg</t>
  </si>
  <si>
    <t xml:space="preserve">42" RCP Culvert </t>
  </si>
  <si>
    <t>24" x 16" DI Fitting - Wye</t>
  </si>
  <si>
    <t>Temporary Coffer Dam</t>
  </si>
  <si>
    <t>18" Mag Meter</t>
  </si>
  <si>
    <t xml:space="preserve">Import Fill </t>
  </si>
  <si>
    <t>Slide Gates</t>
  </si>
  <si>
    <t>36" Permalok Steel Pipe and Installation (Microtunneling)</t>
  </si>
  <si>
    <t xml:space="preserve">Demolition - Pump Station </t>
  </si>
  <si>
    <t>Discharge Piping Modifications</t>
  </si>
  <si>
    <t>Demolition - Piping</t>
  </si>
  <si>
    <t>Reinforced Concrete</t>
  </si>
  <si>
    <t>36" Romac Style RC400 Transition Coupling</t>
  </si>
  <si>
    <t>Hydroseeding</t>
  </si>
  <si>
    <t xml:space="preserve">Hydroseeding </t>
  </si>
  <si>
    <t>16" DI Class 350 Pipe (Open Cut)</t>
  </si>
  <si>
    <t>24" DI Class 350 Pipe (Open Cut)</t>
  </si>
  <si>
    <t>36" DI Class 350 Pipe (Open Cut)</t>
  </si>
  <si>
    <t>24" DI Fitting - Coupling</t>
  </si>
  <si>
    <t>24" EBAA Iron Flex-Tend Flexible Expansion Joint</t>
  </si>
  <si>
    <t>36" DI Fitting - Coupling</t>
  </si>
  <si>
    <t>36" DI Fitting - 22.5 Deg</t>
  </si>
  <si>
    <t>36" DI Fitting - 45 Deg</t>
  </si>
  <si>
    <t>EAST LAKE REHABILITATION</t>
  </si>
  <si>
    <t>SOUTH LAKE REHABILITATION</t>
  </si>
  <si>
    <t>SOUTH LAKE REHABILITATION SUBTOTAL</t>
  </si>
  <si>
    <t>RECLAIMED PUMP STATION AND SITE PIPING</t>
  </si>
  <si>
    <t>RECLAIMED PUMP STATION AND SITE PIPING SUBTOTAL</t>
  </si>
  <si>
    <t xml:space="preserve">BID FORM </t>
  </si>
  <si>
    <t>Bid Based on Completion Time of  540 Calendar Days</t>
  </si>
  <si>
    <t>UNIT PRICE ($)</t>
  </si>
  <si>
    <t>AMOUNT ($)</t>
  </si>
  <si>
    <t>UNIT</t>
  </si>
  <si>
    <t xml:space="preserve">SOUTHEAST RECLAIMED PUMP BACK STATION &amp; ARC FLASH MITIGATION </t>
  </si>
  <si>
    <t>Bidders must provide prices for each line item for the bid to be considered responsive.</t>
  </si>
  <si>
    <t>EAST LAKE REHABILITATION SUBTOTAL</t>
  </si>
  <si>
    <t>CONTRACT CONTINGENCY WORK (USED ONLY WITH COUNTY APPROVAL)</t>
  </si>
  <si>
    <t>SUBTOTAL (PROJECT NO. 6088380 &amp; 6097680) - Based on Completion Time of 540 Calendar Days</t>
  </si>
  <si>
    <t>ITEM NO.</t>
  </si>
  <si>
    <t>TOTAL (PROJECT NO. 6088380 &amp; 6097680) with Contract Contingency - Based on Completion Time of 540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</si>
</sst>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6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5" fillId="0" borderId="0"/>
    <xf numFmtId="0" fontId="13" fillId="0" borderId="0"/>
    <xf numFmtId="0" fontId="12" fillId="0" borderId="0"/>
    <xf numFmtId="0" fontId="12" fillId="0" borderId="0"/>
    <xf numFmtId="0" fontId="4" fillId="0" borderId="0"/>
    <xf numFmtId="0" fontId="14" fillId="0" borderId="0"/>
    <xf numFmtId="0" fontId="10" fillId="0" borderId="0">
      <protection locked="0"/>
    </xf>
    <xf numFmtId="0" fontId="9" fillId="0" borderId="0"/>
    <xf numFmtId="1" fontId="7" fillId="0" borderId="0">
      <alignment vertical="top"/>
    </xf>
    <xf numFmtId="0" fontId="6" fillId="0" borderId="0">
      <alignment horizontal="right"/>
      <protection locked="0"/>
    </xf>
    <xf numFmtId="0" fontId="8" fillId="0" borderId="0">
      <alignment horizontal="left"/>
      <protection locked="0"/>
    </xf>
    <xf numFmtId="0" fontId="4" fillId="0" borderId="0">
      <alignment vertical="top" wrapText="1"/>
      <protection locked="0"/>
    </xf>
    <xf numFmtId="0" fontId="6" fillId="0" borderId="0">
      <protection locked="0"/>
    </xf>
    <xf numFmtId="164" fontId="7" fillId="0" borderId="0">
      <alignment vertical="top"/>
      <protection locked="0"/>
    </xf>
    <xf numFmtId="0" fontId="11" fillId="0" borderId="0">
      <alignment horizontal="center" vertical="top"/>
      <protection locked="0"/>
    </xf>
    <xf numFmtId="166" fontId="7" fillId="0" borderId="0">
      <alignment horizontal="right" vertical="top"/>
      <protection locked="0"/>
    </xf>
    <xf numFmtId="166" fontId="7" fillId="0" borderId="0">
      <alignment horizontal="right" vertical="top"/>
      <protection locked="0"/>
    </xf>
    <xf numFmtId="1" fontId="7" fillId="0" borderId="0">
      <alignment vertical="top"/>
      <protection locked="0"/>
    </xf>
    <xf numFmtId="3" fontId="7" fillId="0" borderId="0">
      <alignment horizontal="center" vertical="top"/>
      <protection locked="0"/>
    </xf>
    <xf numFmtId="0" fontId="1" fillId="0" borderId="0"/>
    <xf numFmtId="43" fontId="15" fillId="0" borderId="0" applyFont="0" applyFill="0" applyBorder="0" applyAlignment="0" applyProtection="0"/>
  </cellStyleXfs>
  <cellXfs count="74">
    <xf numFmtId="0" fontId="0" fillId="0" borderId="0" xfId="0"/>
    <xf numFmtId="44" fontId="3" fillId="0" borderId="3" xfId="4" applyFont="1" applyFill="1" applyBorder="1" applyAlignment="1" applyProtection="1">
      <alignment horizontal="right" vertical="center"/>
      <protection locked="0"/>
    </xf>
    <xf numFmtId="44" fontId="2" fillId="0" borderId="8" xfId="4" applyNumberFormat="1" applyFont="1" applyFill="1" applyBorder="1" applyAlignment="1" applyProtection="1">
      <alignment horizontal="right" vertical="center"/>
    </xf>
    <xf numFmtId="44" fontId="2" fillId="0" borderId="33" xfId="4" applyNumberFormat="1" applyFont="1" applyFill="1" applyBorder="1" applyAlignment="1" applyProtection="1">
      <alignment horizontal="right" vertical="center"/>
    </xf>
    <xf numFmtId="0" fontId="0" fillId="0" borderId="0" xfId="0" applyProtection="1"/>
    <xf numFmtId="3" fontId="0" fillId="0" borderId="0" xfId="0" applyNumberFormat="1" applyProtection="1"/>
    <xf numFmtId="43" fontId="0" fillId="0" borderId="0" xfId="0" applyNumberFormat="1" applyProtection="1"/>
    <xf numFmtId="0" fontId="4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 wrapText="1"/>
    </xf>
    <xf numFmtId="167" fontId="3" fillId="3" borderId="3" xfId="36" applyNumberFormat="1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/>
    </xf>
    <xf numFmtId="44" fontId="3" fillId="0" borderId="2" xfId="4" applyFont="1" applyFill="1" applyBorder="1" applyAlignment="1" applyProtection="1">
      <alignment horizontal="right" vertical="center"/>
    </xf>
    <xf numFmtId="0" fontId="4" fillId="3" borderId="0" xfId="0" applyFont="1" applyFill="1" applyProtection="1"/>
    <xf numFmtId="0" fontId="1" fillId="3" borderId="0" xfId="0" applyFont="1" applyFill="1" applyProtection="1"/>
    <xf numFmtId="0" fontId="3" fillId="0" borderId="3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44" fontId="3" fillId="3" borderId="2" xfId="4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4" fillId="0" borderId="0" xfId="0" applyFont="1" applyBorder="1" applyProtection="1"/>
    <xf numFmtId="3" fontId="3" fillId="0" borderId="3" xfId="0" applyNumberFormat="1" applyFont="1" applyFill="1" applyBorder="1" applyProtection="1"/>
    <xf numFmtId="0" fontId="0" fillId="0" borderId="0" xfId="0" applyFill="1" applyBorder="1" applyProtection="1"/>
    <xf numFmtId="0" fontId="0" fillId="2" borderId="34" xfId="0" applyFill="1" applyBorder="1" applyProtection="1"/>
    <xf numFmtId="0" fontId="0" fillId="2" borderId="37" xfId="0" applyFill="1" applyBorder="1" applyProtection="1"/>
    <xf numFmtId="0" fontId="0" fillId="2" borderId="39" xfId="0" applyFill="1" applyBorder="1" applyProtection="1"/>
    <xf numFmtId="0" fontId="2" fillId="0" borderId="3" xfId="0" applyFont="1" applyFill="1" applyBorder="1" applyAlignment="1" applyProtection="1">
      <alignment horizontal="left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4" fontId="2" fillId="2" borderId="5" xfId="0" applyNumberFormat="1" applyFont="1" applyFill="1" applyBorder="1" applyAlignment="1" applyProtection="1">
      <alignment horizontal="right" vertical="center"/>
    </xf>
    <xf numFmtId="4" fontId="2" fillId="2" borderId="6" xfId="0" applyNumberFormat="1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4" fontId="2" fillId="2" borderId="32" xfId="0" applyNumberFormat="1" applyFont="1" applyFill="1" applyBorder="1" applyAlignment="1" applyProtection="1">
      <alignment horizontal="right" vertical="center"/>
    </xf>
    <xf numFmtId="4" fontId="2" fillId="2" borderId="31" xfId="0" applyNumberFormat="1" applyFont="1" applyFill="1" applyBorder="1" applyAlignment="1" applyProtection="1">
      <alignment horizontal="right" vertical="center"/>
    </xf>
    <xf numFmtId="4" fontId="2" fillId="2" borderId="30" xfId="0" applyNumberFormat="1" applyFont="1" applyFill="1" applyBorder="1" applyAlignment="1" applyProtection="1">
      <alignment horizontal="right" vertical="center"/>
    </xf>
    <xf numFmtId="0" fontId="2" fillId="0" borderId="35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1" xfId="20" applyFont="1" applyFill="1" applyBorder="1" applyAlignment="1" applyProtection="1">
      <alignment horizontal="center" vertical="center"/>
    </xf>
    <xf numFmtId="0" fontId="2" fillId="2" borderId="12" xfId="20" applyFont="1" applyFill="1" applyBorder="1" applyAlignment="1" applyProtection="1">
      <alignment horizontal="center" vertical="center"/>
    </xf>
    <xf numFmtId="0" fontId="2" fillId="2" borderId="13" xfId="2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6" xfId="20" applyFont="1" applyFill="1" applyBorder="1" applyAlignment="1" applyProtection="1">
      <alignment horizontal="center" vertical="center"/>
    </xf>
    <xf numFmtId="0" fontId="2" fillId="2" borderId="27" xfId="20" applyFont="1" applyFill="1" applyBorder="1" applyAlignment="1" applyProtection="1">
      <alignment horizontal="center" vertical="center"/>
    </xf>
    <xf numFmtId="0" fontId="2" fillId="2" borderId="28" xfId="2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3" fillId="2" borderId="35" xfId="0" applyFont="1" applyFill="1" applyBorder="1" applyProtection="1"/>
    <xf numFmtId="165" fontId="3" fillId="0" borderId="36" xfId="0" applyNumberFormat="1" applyFont="1" applyBorder="1" applyProtection="1"/>
    <xf numFmtId="9" fontId="3" fillId="0" borderId="3" xfId="0" applyNumberFormat="1" applyFont="1" applyBorder="1" applyProtection="1"/>
    <xf numFmtId="165" fontId="3" fillId="0" borderId="38" xfId="0" applyNumberFormat="1" applyFont="1" applyBorder="1" applyProtection="1"/>
    <xf numFmtId="0" fontId="3" fillId="2" borderId="29" xfId="0" applyFont="1" applyFill="1" applyBorder="1" applyProtection="1"/>
    <xf numFmtId="165" fontId="3" fillId="0" borderId="40" xfId="0" applyNumberFormat="1" applyFont="1" applyBorder="1" applyProtection="1"/>
    <xf numFmtId="0" fontId="16" fillId="0" borderId="29" xfId="0" applyFont="1" applyFill="1" applyBorder="1" applyAlignment="1" applyProtection="1">
      <alignment horizontal="left" vertical="center" wrapText="1"/>
    </xf>
  </cellXfs>
  <cellStyles count="37">
    <cellStyle name="Comma" xfId="36" builtinId="3"/>
    <cellStyle name="Comma 2" xfId="1" xr:uid="{00000000-0005-0000-0000-000001000000}"/>
    <cellStyle name="Comma 3" xfId="2" xr:uid="{00000000-0005-0000-0000-000002000000}"/>
    <cellStyle name="Comma 3 2" xfId="3" xr:uid="{00000000-0005-0000-0000-000003000000}"/>
    <cellStyle name="Currency" xfId="4" builtinId="4"/>
    <cellStyle name="Currency 2" xfId="5" xr:uid="{00000000-0005-0000-0000-000005000000}"/>
    <cellStyle name="Currency 2 2" xfId="6" xr:uid="{00000000-0005-0000-0000-000006000000}"/>
    <cellStyle name="Currency 2 2 2" xfId="7" xr:uid="{00000000-0005-0000-0000-000007000000}"/>
    <cellStyle name="Currency 3" xfId="8" xr:uid="{00000000-0005-0000-0000-000008000000}"/>
    <cellStyle name="Currency 3 2" xfId="9" xr:uid="{00000000-0005-0000-0000-000009000000}"/>
    <cellStyle name="Currency 4" xfId="10" xr:uid="{00000000-0005-0000-0000-00000A000000}"/>
    <cellStyle name="Currency 5" xfId="11" xr:uid="{00000000-0005-0000-0000-00000B000000}"/>
    <cellStyle name="Currency 6" xfId="12" xr:uid="{00000000-0005-0000-0000-00000C000000}"/>
    <cellStyle name="Currency 6 2" xfId="13" xr:uid="{00000000-0005-0000-0000-00000D000000}"/>
    <cellStyle name="Currency 7" xfId="14" xr:uid="{00000000-0005-0000-0000-00000E000000}"/>
    <cellStyle name="ItemDescriptionHeading" xfId="15" xr:uid="{00000000-0005-0000-0000-00000F000000}"/>
    <cellStyle name="Normal" xfId="0" builtinId="0"/>
    <cellStyle name="Normal 2" xfId="16" xr:uid="{00000000-0005-0000-0000-000011000000}"/>
    <cellStyle name="Normal 2 2" xfId="17" xr:uid="{00000000-0005-0000-0000-000012000000}"/>
    <cellStyle name="Normal 2 2 2" xfId="18" xr:uid="{00000000-0005-0000-0000-000013000000}"/>
    <cellStyle name="Normal 3" xfId="35" xr:uid="{00000000-0005-0000-0000-000014000000}"/>
    <cellStyle name="Normal 4" xfId="19" xr:uid="{00000000-0005-0000-0000-000015000000}"/>
    <cellStyle name="Normal 5" xfId="20" xr:uid="{00000000-0005-0000-0000-000016000000}"/>
    <cellStyle name="Normal 6" xfId="21" xr:uid="{00000000-0005-0000-0000-000017000000}"/>
    <cellStyle name="QuoteCategoryValues" xfId="22" xr:uid="{00000000-0005-0000-0000-000018000000}"/>
    <cellStyle name="QuoteColumnHeading" xfId="23" xr:uid="{00000000-0005-0000-0000-000019000000}"/>
    <cellStyle name="QuoteEaQtyValues" xfId="24" xr:uid="{00000000-0005-0000-0000-00001A000000}"/>
    <cellStyle name="QuoteHeaderLabels" xfId="25" xr:uid="{00000000-0005-0000-0000-00001B000000}"/>
    <cellStyle name="QuoteHeaderValues" xfId="26" xr:uid="{00000000-0005-0000-0000-00001C000000}"/>
    <cellStyle name="QuoteItemDescriptionValues" xfId="27" xr:uid="{00000000-0005-0000-0000-00001D000000}"/>
    <cellStyle name="QuoteLevelValues" xfId="28" xr:uid="{00000000-0005-0000-0000-00001E000000}"/>
    <cellStyle name="QuoteQtyValues" xfId="29" xr:uid="{00000000-0005-0000-0000-00001F000000}"/>
    <cellStyle name="QuoteSpecValues" xfId="30" xr:uid="{00000000-0005-0000-0000-000020000000}"/>
    <cellStyle name="QuoteTotalValues" xfId="31" xr:uid="{00000000-0005-0000-0000-000021000000}"/>
    <cellStyle name="QuoteUnitPrcValues" xfId="32" xr:uid="{00000000-0005-0000-0000-000022000000}"/>
    <cellStyle name="QuoteUomValues" xfId="33" xr:uid="{00000000-0005-0000-0000-000023000000}"/>
    <cellStyle name="QuoteWtValues" xfId="34" xr:uid="{00000000-0005-0000-0000-00002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5"/>
  <sheetViews>
    <sheetView tabSelected="1" zoomScale="80" zoomScaleNormal="80" zoomScaleSheetLayoutView="85" zoomScalePageLayoutView="70" workbookViewId="0">
      <selection activeCell="E17" sqref="E17"/>
    </sheetView>
  </sheetViews>
  <sheetFormatPr defaultColWidth="9.140625" defaultRowHeight="12.75" x14ac:dyDescent="0.2"/>
  <cols>
    <col min="1" max="1" width="17.7109375" style="4" customWidth="1"/>
    <col min="2" max="2" width="66.140625" style="4" bestFit="1" customWidth="1"/>
    <col min="3" max="3" width="12.28515625" style="4" customWidth="1"/>
    <col min="4" max="4" width="10.85546875" style="4" customWidth="1"/>
    <col min="5" max="5" width="16.85546875" style="4" customWidth="1"/>
    <col min="6" max="6" width="17.28515625" style="4" customWidth="1"/>
    <col min="7" max="7" width="59.5703125" style="4" customWidth="1"/>
    <col min="8" max="8" width="35.7109375" style="4" customWidth="1"/>
    <col min="9" max="9" width="11.28515625" style="4" customWidth="1"/>
    <col min="10" max="10" width="7" style="4" customWidth="1"/>
    <col min="11" max="11" width="25.28515625" style="4" customWidth="1"/>
    <col min="12" max="12" width="19.42578125" style="4" customWidth="1"/>
    <col min="13" max="13" width="33.28515625" style="4" customWidth="1"/>
    <col min="14" max="14" width="25" style="4" customWidth="1"/>
    <col min="15" max="15" width="17.5703125" style="4" customWidth="1"/>
    <col min="16" max="16" width="12.85546875" style="4" customWidth="1"/>
    <col min="17" max="17" width="10.28515625" style="4" customWidth="1"/>
    <col min="18" max="19" width="9.140625" style="4"/>
    <col min="20" max="20" width="26.28515625" style="4" customWidth="1"/>
    <col min="21" max="16384" width="9.140625" style="4"/>
  </cols>
  <sheetData>
    <row r="1" spans="1:8" ht="20.100000000000001" customHeight="1" thickBot="1" x14ac:dyDescent="0.25">
      <c r="A1" s="40" t="s">
        <v>59</v>
      </c>
      <c r="B1" s="41"/>
      <c r="C1" s="41"/>
      <c r="D1" s="41"/>
      <c r="E1" s="41"/>
      <c r="F1" s="42"/>
    </row>
    <row r="2" spans="1:8" ht="20.100000000000001" customHeight="1" thickBot="1" x14ac:dyDescent="0.25">
      <c r="A2" s="43" t="s">
        <v>64</v>
      </c>
      <c r="B2" s="44"/>
      <c r="C2" s="44"/>
      <c r="D2" s="44"/>
      <c r="E2" s="44"/>
      <c r="F2" s="45"/>
    </row>
    <row r="3" spans="1:8" ht="20.100000000000001" customHeight="1" x14ac:dyDescent="0.2">
      <c r="A3" s="43" t="s">
        <v>60</v>
      </c>
      <c r="B3" s="44"/>
      <c r="C3" s="44"/>
      <c r="D3" s="44"/>
      <c r="E3" s="44"/>
      <c r="F3" s="45"/>
      <c r="H3" s="5"/>
    </row>
    <row r="4" spans="1:8" ht="20.100000000000001" customHeight="1" x14ac:dyDescent="0.2">
      <c r="A4" s="61" t="s">
        <v>65</v>
      </c>
      <c r="B4" s="62"/>
      <c r="C4" s="62"/>
      <c r="D4" s="62"/>
      <c r="E4" s="62"/>
      <c r="F4" s="63"/>
      <c r="H4" s="5"/>
    </row>
    <row r="5" spans="1:8" ht="14.25" customHeight="1" x14ac:dyDescent="0.2">
      <c r="A5" s="46" t="s">
        <v>69</v>
      </c>
      <c r="B5" s="49" t="s">
        <v>0</v>
      </c>
      <c r="C5" s="55" t="s">
        <v>3</v>
      </c>
      <c r="D5" s="58" t="s">
        <v>63</v>
      </c>
      <c r="E5" s="49" t="s">
        <v>61</v>
      </c>
      <c r="F5" s="52" t="s">
        <v>62</v>
      </c>
      <c r="H5" s="5"/>
    </row>
    <row r="6" spans="1:8" ht="17.25" customHeight="1" x14ac:dyDescent="0.2">
      <c r="A6" s="47"/>
      <c r="B6" s="50"/>
      <c r="C6" s="56"/>
      <c r="D6" s="59"/>
      <c r="E6" s="50"/>
      <c r="F6" s="53"/>
      <c r="H6" s="6"/>
    </row>
    <row r="7" spans="1:8" ht="13.15" customHeight="1" x14ac:dyDescent="0.2">
      <c r="A7" s="48"/>
      <c r="B7" s="51"/>
      <c r="C7" s="57"/>
      <c r="D7" s="60"/>
      <c r="E7" s="51"/>
      <c r="F7" s="54"/>
      <c r="G7" s="7"/>
    </row>
    <row r="8" spans="1:8" ht="17.25" customHeight="1" x14ac:dyDescent="0.2">
      <c r="A8" s="64" t="s">
        <v>24</v>
      </c>
      <c r="B8" s="65"/>
      <c r="C8" s="65"/>
      <c r="D8" s="65"/>
      <c r="E8" s="65"/>
      <c r="F8" s="66"/>
    </row>
    <row r="9" spans="1:8" ht="20.100000000000001" customHeight="1" x14ac:dyDescent="0.2">
      <c r="A9" s="8">
        <v>1</v>
      </c>
      <c r="B9" s="9" t="s">
        <v>8</v>
      </c>
      <c r="C9" s="10">
        <v>1</v>
      </c>
      <c r="D9" s="11" t="s">
        <v>2</v>
      </c>
      <c r="E9" s="1"/>
      <c r="F9" s="12">
        <f>SUM(C9*E9)</f>
        <v>0</v>
      </c>
      <c r="H9" s="7"/>
    </row>
    <row r="10" spans="1:8" ht="20.100000000000001" customHeight="1" x14ac:dyDescent="0.2">
      <c r="A10" s="8">
        <v>2</v>
      </c>
      <c r="B10" s="9" t="s">
        <v>16</v>
      </c>
      <c r="C10" s="10">
        <v>1</v>
      </c>
      <c r="D10" s="11" t="s">
        <v>2</v>
      </c>
      <c r="E10" s="1"/>
      <c r="F10" s="12">
        <f>SUM(C10*E10)</f>
        <v>0</v>
      </c>
      <c r="G10" s="13"/>
      <c r="H10" s="7"/>
    </row>
    <row r="11" spans="1:8" ht="20.100000000000001" customHeight="1" thickBot="1" x14ac:dyDescent="0.25">
      <c r="A11" s="30" t="s">
        <v>29</v>
      </c>
      <c r="B11" s="31"/>
      <c r="C11" s="31"/>
      <c r="D11" s="31"/>
      <c r="E11" s="32"/>
      <c r="F11" s="2">
        <f>SUM(F9:F10)</f>
        <v>0</v>
      </c>
      <c r="G11" s="13"/>
      <c r="H11" s="7"/>
    </row>
    <row r="12" spans="1:8" ht="20.100000000000001" customHeight="1" x14ac:dyDescent="0.2">
      <c r="A12" s="33" t="s">
        <v>54</v>
      </c>
      <c r="B12" s="34"/>
      <c r="C12" s="34"/>
      <c r="D12" s="34"/>
      <c r="E12" s="34"/>
      <c r="F12" s="35"/>
      <c r="G12" s="14"/>
      <c r="H12" s="7"/>
    </row>
    <row r="13" spans="1:8" ht="20.100000000000001" customHeight="1" x14ac:dyDescent="0.2">
      <c r="A13" s="8">
        <f>A10+1</f>
        <v>3</v>
      </c>
      <c r="B13" s="9" t="s">
        <v>6</v>
      </c>
      <c r="C13" s="15">
        <v>1</v>
      </c>
      <c r="D13" s="16" t="s">
        <v>2</v>
      </c>
      <c r="E13" s="1"/>
      <c r="F13" s="12">
        <f>SUM(C13*E13)</f>
        <v>0</v>
      </c>
      <c r="G13" s="17"/>
      <c r="H13" s="17"/>
    </row>
    <row r="14" spans="1:8" ht="20.100000000000001" customHeight="1" x14ac:dyDescent="0.2">
      <c r="A14" s="8">
        <f>A13+1</f>
        <v>4</v>
      </c>
      <c r="B14" s="9" t="s">
        <v>39</v>
      </c>
      <c r="C14" s="15">
        <v>1</v>
      </c>
      <c r="D14" s="16" t="s">
        <v>2</v>
      </c>
      <c r="E14" s="1"/>
      <c r="F14" s="12">
        <f t="shared" ref="F14:F24" si="0">SUM(C14*E14)</f>
        <v>0</v>
      </c>
      <c r="G14" s="17"/>
      <c r="H14" s="17"/>
    </row>
    <row r="15" spans="1:8" ht="20.100000000000001" customHeight="1" x14ac:dyDescent="0.2">
      <c r="A15" s="8">
        <f t="shared" ref="A15:A24" si="1">A14+1</f>
        <v>5</v>
      </c>
      <c r="B15" s="9" t="s">
        <v>36</v>
      </c>
      <c r="C15" s="18">
        <v>16000</v>
      </c>
      <c r="D15" s="16" t="s">
        <v>7</v>
      </c>
      <c r="E15" s="1"/>
      <c r="F15" s="12">
        <f t="shared" si="0"/>
        <v>0</v>
      </c>
      <c r="G15" s="17"/>
      <c r="H15" s="17"/>
    </row>
    <row r="16" spans="1:8" ht="20.100000000000001" customHeight="1" x14ac:dyDescent="0.2">
      <c r="A16" s="8">
        <f t="shared" si="1"/>
        <v>6</v>
      </c>
      <c r="B16" s="9" t="s">
        <v>25</v>
      </c>
      <c r="C16" s="18">
        <v>180000</v>
      </c>
      <c r="D16" s="16" t="s">
        <v>4</v>
      </c>
      <c r="E16" s="1"/>
      <c r="F16" s="12">
        <f t="shared" si="0"/>
        <v>0</v>
      </c>
    </row>
    <row r="17" spans="1:10" ht="20.100000000000001" customHeight="1" x14ac:dyDescent="0.2">
      <c r="A17" s="8">
        <f t="shared" si="1"/>
        <v>7</v>
      </c>
      <c r="B17" s="9" t="s">
        <v>15</v>
      </c>
      <c r="C17" s="15">
        <v>1</v>
      </c>
      <c r="D17" s="16" t="s">
        <v>2</v>
      </c>
      <c r="E17" s="1"/>
      <c r="F17" s="12">
        <f t="shared" si="0"/>
        <v>0</v>
      </c>
    </row>
    <row r="18" spans="1:10" ht="20.100000000000001" customHeight="1" x14ac:dyDescent="0.2">
      <c r="A18" s="8">
        <f t="shared" si="1"/>
        <v>8</v>
      </c>
      <c r="B18" s="9" t="s">
        <v>44</v>
      </c>
      <c r="C18" s="15">
        <v>37</v>
      </c>
      <c r="D18" s="16" t="s">
        <v>17</v>
      </c>
      <c r="E18" s="1"/>
      <c r="F18" s="12">
        <f t="shared" si="0"/>
        <v>0</v>
      </c>
    </row>
    <row r="19" spans="1:10" ht="20.100000000000001" customHeight="1" x14ac:dyDescent="0.2">
      <c r="A19" s="8">
        <f t="shared" si="1"/>
        <v>9</v>
      </c>
      <c r="B19" s="9" t="s">
        <v>27</v>
      </c>
      <c r="C19" s="15">
        <v>1</v>
      </c>
      <c r="D19" s="16" t="s">
        <v>1</v>
      </c>
      <c r="E19" s="1"/>
      <c r="F19" s="12">
        <f t="shared" si="0"/>
        <v>0</v>
      </c>
    </row>
    <row r="20" spans="1:10" ht="20.100000000000001" customHeight="1" x14ac:dyDescent="0.2">
      <c r="A20" s="8">
        <f t="shared" si="1"/>
        <v>10</v>
      </c>
      <c r="B20" s="9" t="s">
        <v>40</v>
      </c>
      <c r="C20" s="15">
        <v>1</v>
      </c>
      <c r="D20" s="16" t="s">
        <v>2</v>
      </c>
      <c r="E20" s="1"/>
      <c r="F20" s="12">
        <f t="shared" si="0"/>
        <v>0</v>
      </c>
    </row>
    <row r="21" spans="1:10" ht="20.100000000000001" customHeight="1" x14ac:dyDescent="0.2">
      <c r="A21" s="8">
        <f t="shared" si="1"/>
        <v>11</v>
      </c>
      <c r="B21" s="9" t="s">
        <v>18</v>
      </c>
      <c r="C21" s="18">
        <v>18500</v>
      </c>
      <c r="D21" s="16" t="s">
        <v>4</v>
      </c>
      <c r="E21" s="1"/>
      <c r="F21" s="12">
        <f t="shared" si="0"/>
        <v>0</v>
      </c>
    </row>
    <row r="22" spans="1:10" ht="20.100000000000001" customHeight="1" x14ac:dyDescent="0.2">
      <c r="A22" s="8">
        <f t="shared" si="1"/>
        <v>12</v>
      </c>
      <c r="B22" s="9" t="s">
        <v>34</v>
      </c>
      <c r="C22" s="15">
        <v>1</v>
      </c>
      <c r="D22" s="16" t="s">
        <v>2</v>
      </c>
      <c r="E22" s="1"/>
      <c r="F22" s="12">
        <f t="shared" si="0"/>
        <v>0</v>
      </c>
    </row>
    <row r="23" spans="1:10" ht="20.100000000000001" customHeight="1" x14ac:dyDescent="0.2">
      <c r="A23" s="8">
        <f t="shared" si="1"/>
        <v>13</v>
      </c>
      <c r="B23" s="9" t="s">
        <v>26</v>
      </c>
      <c r="C23" s="15">
        <v>1</v>
      </c>
      <c r="D23" s="16" t="s">
        <v>2</v>
      </c>
      <c r="E23" s="1"/>
      <c r="F23" s="12">
        <f t="shared" si="0"/>
        <v>0</v>
      </c>
    </row>
    <row r="24" spans="1:10" ht="20.100000000000001" customHeight="1" x14ac:dyDescent="0.2">
      <c r="A24" s="8">
        <f t="shared" si="1"/>
        <v>14</v>
      </c>
      <c r="B24" s="9" t="s">
        <v>32</v>
      </c>
      <c r="C24" s="15">
        <v>1</v>
      </c>
      <c r="D24" s="16" t="s">
        <v>2</v>
      </c>
      <c r="E24" s="1"/>
      <c r="F24" s="12">
        <f t="shared" si="0"/>
        <v>0</v>
      </c>
    </row>
    <row r="25" spans="1:10" ht="20.100000000000001" customHeight="1" thickBot="1" x14ac:dyDescent="0.25">
      <c r="A25" s="30" t="s">
        <v>66</v>
      </c>
      <c r="B25" s="31"/>
      <c r="C25" s="31"/>
      <c r="D25" s="31"/>
      <c r="E25" s="32"/>
      <c r="F25" s="2">
        <f>SUM(F13:F24)</f>
        <v>0</v>
      </c>
    </row>
    <row r="26" spans="1:10" ht="20.100000000000001" customHeight="1" x14ac:dyDescent="0.2">
      <c r="A26" s="33" t="s">
        <v>55</v>
      </c>
      <c r="B26" s="34"/>
      <c r="C26" s="34"/>
      <c r="D26" s="34"/>
      <c r="E26" s="34"/>
      <c r="F26" s="35"/>
    </row>
    <row r="27" spans="1:10" ht="20.100000000000001" customHeight="1" x14ac:dyDescent="0.2">
      <c r="A27" s="8">
        <v>15</v>
      </c>
      <c r="B27" s="19" t="s">
        <v>6</v>
      </c>
      <c r="C27" s="15">
        <v>1</v>
      </c>
      <c r="D27" s="20" t="s">
        <v>2</v>
      </c>
      <c r="E27" s="1"/>
      <c r="F27" s="21">
        <f>SUM(C27*E27)</f>
        <v>0</v>
      </c>
    </row>
    <row r="28" spans="1:10" ht="20.100000000000001" customHeight="1" x14ac:dyDescent="0.2">
      <c r="A28" s="8">
        <v>16</v>
      </c>
      <c r="B28" s="19" t="s">
        <v>15</v>
      </c>
      <c r="C28" s="15">
        <v>1</v>
      </c>
      <c r="D28" s="20" t="s">
        <v>2</v>
      </c>
      <c r="E28" s="1"/>
      <c r="F28" s="21">
        <f>SUM(C28*E28)</f>
        <v>0</v>
      </c>
    </row>
    <row r="29" spans="1:10" ht="20.100000000000001" customHeight="1" x14ac:dyDescent="0.2">
      <c r="A29" s="8">
        <v>17</v>
      </c>
      <c r="B29" s="19" t="s">
        <v>27</v>
      </c>
      <c r="C29" s="15">
        <v>1</v>
      </c>
      <c r="D29" s="20" t="s">
        <v>1</v>
      </c>
      <c r="E29" s="1"/>
      <c r="F29" s="21">
        <f>SUM(C29*E29)</f>
        <v>0</v>
      </c>
    </row>
    <row r="30" spans="1:10" ht="20.100000000000001" customHeight="1" x14ac:dyDescent="0.2">
      <c r="A30" s="8">
        <v>18</v>
      </c>
      <c r="B30" s="19" t="s">
        <v>34</v>
      </c>
      <c r="C30" s="15">
        <v>1</v>
      </c>
      <c r="D30" s="20" t="s">
        <v>2</v>
      </c>
      <c r="E30" s="1"/>
      <c r="F30" s="21">
        <f>SUM(C30*E30)</f>
        <v>0</v>
      </c>
    </row>
    <row r="31" spans="1:10" ht="20.100000000000001" customHeight="1" x14ac:dyDescent="0.2">
      <c r="A31" s="8">
        <v>19</v>
      </c>
      <c r="B31" s="19" t="s">
        <v>26</v>
      </c>
      <c r="C31" s="15">
        <v>1</v>
      </c>
      <c r="D31" s="20" t="s">
        <v>2</v>
      </c>
      <c r="E31" s="1"/>
      <c r="F31" s="21">
        <f>SUM(C31*E31)</f>
        <v>0</v>
      </c>
    </row>
    <row r="32" spans="1:10" ht="20.100000000000001" customHeight="1" thickBot="1" x14ac:dyDescent="0.25">
      <c r="A32" s="30" t="s">
        <v>56</v>
      </c>
      <c r="B32" s="31"/>
      <c r="C32" s="31"/>
      <c r="D32" s="31"/>
      <c r="E32" s="32"/>
      <c r="F32" s="2">
        <f>SUM(F27:F31)</f>
        <v>0</v>
      </c>
      <c r="H32" s="22"/>
      <c r="I32" s="22"/>
      <c r="J32" s="22"/>
    </row>
    <row r="33" spans="1:17" ht="20.100000000000001" customHeight="1" x14ac:dyDescent="0.2">
      <c r="A33" s="33" t="s">
        <v>57</v>
      </c>
      <c r="B33" s="34"/>
      <c r="C33" s="34"/>
      <c r="D33" s="34"/>
      <c r="E33" s="34"/>
      <c r="F33" s="35"/>
      <c r="H33" s="22"/>
      <c r="I33" s="22"/>
      <c r="J33" s="22"/>
    </row>
    <row r="34" spans="1:17" ht="20.100000000000001" customHeight="1" x14ac:dyDescent="0.2">
      <c r="A34" s="8">
        <f>A31+1</f>
        <v>20</v>
      </c>
      <c r="B34" s="19" t="s">
        <v>6</v>
      </c>
      <c r="C34" s="15">
        <v>1</v>
      </c>
      <c r="D34" s="20" t="s">
        <v>2</v>
      </c>
      <c r="E34" s="1"/>
      <c r="F34" s="21">
        <f>SUM(C34*E34)</f>
        <v>0</v>
      </c>
      <c r="H34" s="23"/>
      <c r="I34" s="22"/>
      <c r="J34" s="22"/>
    </row>
    <row r="35" spans="1:17" ht="20.100000000000001" customHeight="1" x14ac:dyDescent="0.2">
      <c r="A35" s="8">
        <f>A34+1</f>
        <v>21</v>
      </c>
      <c r="B35" s="19" t="s">
        <v>41</v>
      </c>
      <c r="C35" s="15">
        <v>1</v>
      </c>
      <c r="D35" s="20" t="s">
        <v>2</v>
      </c>
      <c r="E35" s="1"/>
      <c r="F35" s="21">
        <f t="shared" ref="F35:F68" si="2">SUM(C35*E35)</f>
        <v>0</v>
      </c>
      <c r="H35" s="23"/>
      <c r="I35" s="22"/>
      <c r="J35" s="22"/>
      <c r="K35" s="22"/>
      <c r="L35" s="22"/>
      <c r="M35" s="22"/>
      <c r="N35" s="22"/>
      <c r="O35" s="22"/>
      <c r="P35" s="22"/>
    </row>
    <row r="36" spans="1:17" ht="20.100000000000001" customHeight="1" x14ac:dyDescent="0.2">
      <c r="A36" s="8">
        <f t="shared" ref="A36:A68" si="3">A35+1</f>
        <v>22</v>
      </c>
      <c r="B36" s="19" t="s">
        <v>36</v>
      </c>
      <c r="C36" s="18">
        <v>12500</v>
      </c>
      <c r="D36" s="20" t="s">
        <v>7</v>
      </c>
      <c r="E36" s="1"/>
      <c r="F36" s="21">
        <f t="shared" si="2"/>
        <v>0</v>
      </c>
      <c r="H36" s="23"/>
      <c r="I36" s="22"/>
      <c r="J36" s="22"/>
      <c r="K36" s="22"/>
      <c r="M36" s="22"/>
    </row>
    <row r="37" spans="1:17" ht="20.100000000000001" customHeight="1" x14ac:dyDescent="0.25">
      <c r="A37" s="8">
        <f t="shared" si="3"/>
        <v>23</v>
      </c>
      <c r="B37" s="19" t="s">
        <v>25</v>
      </c>
      <c r="C37" s="24">
        <v>3500</v>
      </c>
      <c r="D37" s="20" t="s">
        <v>4</v>
      </c>
      <c r="E37" s="1"/>
      <c r="F37" s="21">
        <f t="shared" si="2"/>
        <v>0</v>
      </c>
      <c r="H37" s="23"/>
      <c r="I37" s="22"/>
      <c r="J37" s="22"/>
      <c r="K37" s="22"/>
      <c r="M37" s="22"/>
    </row>
    <row r="38" spans="1:17" ht="20.100000000000001" customHeight="1" x14ac:dyDescent="0.2">
      <c r="A38" s="8">
        <f t="shared" si="3"/>
        <v>24</v>
      </c>
      <c r="B38" s="19" t="s">
        <v>15</v>
      </c>
      <c r="C38" s="18">
        <v>1</v>
      </c>
      <c r="D38" s="20" t="s">
        <v>2</v>
      </c>
      <c r="E38" s="1"/>
      <c r="F38" s="21">
        <f t="shared" si="2"/>
        <v>0</v>
      </c>
      <c r="H38" s="7"/>
      <c r="I38" s="7"/>
      <c r="M38" s="22"/>
    </row>
    <row r="39" spans="1:17" ht="20.100000000000001" customHeight="1" x14ac:dyDescent="0.2">
      <c r="A39" s="8">
        <f t="shared" si="3"/>
        <v>25</v>
      </c>
      <c r="B39" s="19" t="s">
        <v>45</v>
      </c>
      <c r="C39" s="18">
        <v>1</v>
      </c>
      <c r="D39" s="20" t="s">
        <v>17</v>
      </c>
      <c r="E39" s="1"/>
      <c r="F39" s="21">
        <f t="shared" si="2"/>
        <v>0</v>
      </c>
      <c r="I39" s="7"/>
    </row>
    <row r="40" spans="1:17" ht="20.100000000000001" customHeight="1" x14ac:dyDescent="0.2">
      <c r="A40" s="8">
        <f t="shared" si="3"/>
        <v>26</v>
      </c>
      <c r="B40" s="19" t="s">
        <v>18</v>
      </c>
      <c r="C40" s="18">
        <v>3000</v>
      </c>
      <c r="D40" s="20" t="s">
        <v>4</v>
      </c>
      <c r="E40" s="1"/>
      <c r="F40" s="21">
        <f t="shared" si="2"/>
        <v>0</v>
      </c>
      <c r="M40" s="22"/>
      <c r="N40" s="22"/>
      <c r="O40" s="22"/>
      <c r="P40" s="25"/>
      <c r="Q40" s="25"/>
    </row>
    <row r="41" spans="1:17" ht="20.100000000000001" customHeight="1" x14ac:dyDescent="0.25">
      <c r="A41" s="8">
        <f t="shared" si="3"/>
        <v>27</v>
      </c>
      <c r="B41" s="19" t="s">
        <v>42</v>
      </c>
      <c r="C41" s="24">
        <v>1000</v>
      </c>
      <c r="D41" s="20" t="s">
        <v>7</v>
      </c>
      <c r="E41" s="1"/>
      <c r="F41" s="21">
        <f t="shared" si="2"/>
        <v>0</v>
      </c>
    </row>
    <row r="42" spans="1:17" ht="20.100000000000001" customHeight="1" x14ac:dyDescent="0.25">
      <c r="A42" s="8">
        <f t="shared" si="3"/>
        <v>28</v>
      </c>
      <c r="B42" s="19" t="s">
        <v>21</v>
      </c>
      <c r="C42" s="24">
        <v>3</v>
      </c>
      <c r="D42" s="20" t="s">
        <v>1</v>
      </c>
      <c r="E42" s="1"/>
      <c r="F42" s="21">
        <f t="shared" si="2"/>
        <v>0</v>
      </c>
    </row>
    <row r="43" spans="1:17" ht="20.100000000000001" customHeight="1" x14ac:dyDescent="0.25">
      <c r="A43" s="8">
        <f t="shared" si="3"/>
        <v>29</v>
      </c>
      <c r="B43" s="19" t="s">
        <v>30</v>
      </c>
      <c r="C43" s="24">
        <v>1</v>
      </c>
      <c r="D43" s="20" t="s">
        <v>2</v>
      </c>
      <c r="E43" s="1"/>
      <c r="F43" s="21">
        <f t="shared" si="2"/>
        <v>0</v>
      </c>
    </row>
    <row r="44" spans="1:17" ht="20.100000000000001" customHeight="1" x14ac:dyDescent="0.25">
      <c r="A44" s="8">
        <f t="shared" si="3"/>
        <v>30</v>
      </c>
      <c r="B44" s="19" t="s">
        <v>37</v>
      </c>
      <c r="C44" s="24">
        <v>2</v>
      </c>
      <c r="D44" s="20" t="s">
        <v>1</v>
      </c>
      <c r="E44" s="1"/>
      <c r="F44" s="21">
        <f t="shared" si="2"/>
        <v>0</v>
      </c>
    </row>
    <row r="45" spans="1:17" ht="20.100000000000001" customHeight="1" x14ac:dyDescent="0.25">
      <c r="A45" s="8">
        <f t="shared" si="3"/>
        <v>31</v>
      </c>
      <c r="B45" s="19" t="s">
        <v>35</v>
      </c>
      <c r="C45" s="24">
        <v>1</v>
      </c>
      <c r="D45" s="20" t="s">
        <v>1</v>
      </c>
      <c r="E45" s="1"/>
      <c r="F45" s="21">
        <f t="shared" si="2"/>
        <v>0</v>
      </c>
    </row>
    <row r="46" spans="1:17" ht="20.100000000000001" customHeight="1" x14ac:dyDescent="0.25">
      <c r="A46" s="8">
        <f t="shared" si="3"/>
        <v>32</v>
      </c>
      <c r="B46" s="19" t="s">
        <v>46</v>
      </c>
      <c r="C46" s="24">
        <v>100</v>
      </c>
      <c r="D46" s="20" t="s">
        <v>5</v>
      </c>
      <c r="E46" s="1"/>
      <c r="F46" s="21">
        <f t="shared" si="2"/>
        <v>0</v>
      </c>
    </row>
    <row r="47" spans="1:17" ht="20.100000000000001" customHeight="1" x14ac:dyDescent="0.25">
      <c r="A47" s="8">
        <f t="shared" si="3"/>
        <v>33</v>
      </c>
      <c r="B47" s="19" t="s">
        <v>47</v>
      </c>
      <c r="C47" s="24">
        <v>3050</v>
      </c>
      <c r="D47" s="20" t="s">
        <v>5</v>
      </c>
      <c r="E47" s="1"/>
      <c r="F47" s="21">
        <f t="shared" si="2"/>
        <v>0</v>
      </c>
      <c r="H47" s="6"/>
    </row>
    <row r="48" spans="1:17" ht="20.100000000000001" customHeight="1" x14ac:dyDescent="0.25">
      <c r="A48" s="8">
        <f t="shared" si="3"/>
        <v>34</v>
      </c>
      <c r="B48" s="19" t="s">
        <v>48</v>
      </c>
      <c r="C48" s="24">
        <v>1470</v>
      </c>
      <c r="D48" s="20" t="s">
        <v>5</v>
      </c>
      <c r="E48" s="1"/>
      <c r="F48" s="21">
        <f t="shared" si="2"/>
        <v>0</v>
      </c>
      <c r="H48" s="6"/>
    </row>
    <row r="49" spans="1:6" ht="20.100000000000001" customHeight="1" x14ac:dyDescent="0.25">
      <c r="A49" s="8">
        <f t="shared" si="3"/>
        <v>35</v>
      </c>
      <c r="B49" s="19" t="s">
        <v>38</v>
      </c>
      <c r="C49" s="24">
        <v>560</v>
      </c>
      <c r="D49" s="20" t="s">
        <v>5</v>
      </c>
      <c r="E49" s="1"/>
      <c r="F49" s="21">
        <f t="shared" si="2"/>
        <v>0</v>
      </c>
    </row>
    <row r="50" spans="1:6" ht="20.100000000000001" customHeight="1" x14ac:dyDescent="0.25">
      <c r="A50" s="8">
        <f t="shared" si="3"/>
        <v>36</v>
      </c>
      <c r="B50" s="19" t="s">
        <v>31</v>
      </c>
      <c r="C50" s="24">
        <v>2</v>
      </c>
      <c r="D50" s="20" t="s">
        <v>1</v>
      </c>
      <c r="E50" s="1"/>
      <c r="F50" s="21">
        <f t="shared" si="2"/>
        <v>0</v>
      </c>
    </row>
    <row r="51" spans="1:6" ht="20.100000000000001" customHeight="1" x14ac:dyDescent="0.25">
      <c r="A51" s="8">
        <f t="shared" si="3"/>
        <v>37</v>
      </c>
      <c r="B51" s="19" t="s">
        <v>10</v>
      </c>
      <c r="C51" s="24">
        <v>2</v>
      </c>
      <c r="D51" s="20" t="s">
        <v>1</v>
      </c>
      <c r="E51" s="1"/>
      <c r="F51" s="21">
        <f t="shared" si="2"/>
        <v>0</v>
      </c>
    </row>
    <row r="52" spans="1:6" ht="20.100000000000001" customHeight="1" x14ac:dyDescent="0.25">
      <c r="A52" s="8">
        <f t="shared" si="3"/>
        <v>38</v>
      </c>
      <c r="B52" s="19" t="s">
        <v>11</v>
      </c>
      <c r="C52" s="24">
        <v>14</v>
      </c>
      <c r="D52" s="20" t="s">
        <v>1</v>
      </c>
      <c r="E52" s="1"/>
      <c r="F52" s="21">
        <f t="shared" si="2"/>
        <v>0</v>
      </c>
    </row>
    <row r="53" spans="1:6" ht="20.100000000000001" customHeight="1" x14ac:dyDescent="0.25">
      <c r="A53" s="8">
        <f t="shared" si="3"/>
        <v>39</v>
      </c>
      <c r="B53" s="19" t="s">
        <v>13</v>
      </c>
      <c r="C53" s="24">
        <v>1</v>
      </c>
      <c r="D53" s="20" t="s">
        <v>1</v>
      </c>
      <c r="E53" s="1"/>
      <c r="F53" s="21">
        <f t="shared" si="2"/>
        <v>0</v>
      </c>
    </row>
    <row r="54" spans="1:6" ht="20.100000000000001" customHeight="1" x14ac:dyDescent="0.25">
      <c r="A54" s="8">
        <f t="shared" si="3"/>
        <v>40</v>
      </c>
      <c r="B54" s="19" t="s">
        <v>49</v>
      </c>
      <c r="C54" s="24">
        <v>2</v>
      </c>
      <c r="D54" s="20" t="s">
        <v>1</v>
      </c>
      <c r="E54" s="1"/>
      <c r="F54" s="21">
        <f t="shared" si="2"/>
        <v>0</v>
      </c>
    </row>
    <row r="55" spans="1:6" ht="20.100000000000001" customHeight="1" x14ac:dyDescent="0.25">
      <c r="A55" s="8">
        <f t="shared" si="3"/>
        <v>41</v>
      </c>
      <c r="B55" s="19" t="s">
        <v>33</v>
      </c>
      <c r="C55" s="24">
        <v>1</v>
      </c>
      <c r="D55" s="20" t="s">
        <v>1</v>
      </c>
      <c r="E55" s="1"/>
      <c r="F55" s="21">
        <f t="shared" si="2"/>
        <v>0</v>
      </c>
    </row>
    <row r="56" spans="1:6" ht="20.100000000000001" customHeight="1" x14ac:dyDescent="0.25">
      <c r="A56" s="8">
        <f t="shared" si="3"/>
        <v>42</v>
      </c>
      <c r="B56" s="19" t="s">
        <v>12</v>
      </c>
      <c r="C56" s="24">
        <v>3</v>
      </c>
      <c r="D56" s="20" t="s">
        <v>1</v>
      </c>
      <c r="E56" s="1"/>
      <c r="F56" s="21">
        <f t="shared" si="2"/>
        <v>0</v>
      </c>
    </row>
    <row r="57" spans="1:6" ht="20.100000000000001" customHeight="1" x14ac:dyDescent="0.25">
      <c r="A57" s="8">
        <f t="shared" si="3"/>
        <v>43</v>
      </c>
      <c r="B57" s="19" t="s">
        <v>50</v>
      </c>
      <c r="C57" s="24">
        <v>2</v>
      </c>
      <c r="D57" s="20" t="s">
        <v>1</v>
      </c>
      <c r="E57" s="1"/>
      <c r="F57" s="21">
        <f t="shared" si="2"/>
        <v>0</v>
      </c>
    </row>
    <row r="58" spans="1:6" ht="20.100000000000001" customHeight="1" x14ac:dyDescent="0.25">
      <c r="A58" s="8">
        <f t="shared" si="3"/>
        <v>44</v>
      </c>
      <c r="B58" s="19" t="s">
        <v>43</v>
      </c>
      <c r="C58" s="24">
        <v>2</v>
      </c>
      <c r="D58" s="20" t="s">
        <v>1</v>
      </c>
      <c r="E58" s="1"/>
      <c r="F58" s="21">
        <f t="shared" si="2"/>
        <v>0</v>
      </c>
    </row>
    <row r="59" spans="1:6" ht="20.100000000000001" customHeight="1" x14ac:dyDescent="0.25">
      <c r="A59" s="8">
        <f t="shared" si="3"/>
        <v>45</v>
      </c>
      <c r="B59" s="19" t="s">
        <v>51</v>
      </c>
      <c r="C59" s="24">
        <v>1</v>
      </c>
      <c r="D59" s="20" t="s">
        <v>1</v>
      </c>
      <c r="E59" s="1"/>
      <c r="F59" s="21">
        <f t="shared" si="2"/>
        <v>0</v>
      </c>
    </row>
    <row r="60" spans="1:6" ht="20.100000000000001" customHeight="1" x14ac:dyDescent="0.25">
      <c r="A60" s="8">
        <f t="shared" si="3"/>
        <v>46</v>
      </c>
      <c r="B60" s="19" t="s">
        <v>52</v>
      </c>
      <c r="C60" s="24">
        <v>1</v>
      </c>
      <c r="D60" s="20" t="s">
        <v>1</v>
      </c>
      <c r="E60" s="1"/>
      <c r="F60" s="21">
        <f t="shared" si="2"/>
        <v>0</v>
      </c>
    </row>
    <row r="61" spans="1:6" ht="20.100000000000001" customHeight="1" x14ac:dyDescent="0.25">
      <c r="A61" s="8">
        <f t="shared" si="3"/>
        <v>47</v>
      </c>
      <c r="B61" s="19" t="s">
        <v>53</v>
      </c>
      <c r="C61" s="24">
        <v>1</v>
      </c>
      <c r="D61" s="20" t="s">
        <v>1</v>
      </c>
      <c r="E61" s="1"/>
      <c r="F61" s="21">
        <f t="shared" si="2"/>
        <v>0</v>
      </c>
    </row>
    <row r="62" spans="1:6" ht="20.100000000000001" customHeight="1" x14ac:dyDescent="0.25">
      <c r="A62" s="8">
        <f t="shared" si="3"/>
        <v>48</v>
      </c>
      <c r="B62" s="19" t="s">
        <v>14</v>
      </c>
      <c r="C62" s="24">
        <v>1</v>
      </c>
      <c r="D62" s="20" t="s">
        <v>1</v>
      </c>
      <c r="E62" s="1"/>
      <c r="F62" s="21">
        <f t="shared" si="2"/>
        <v>0</v>
      </c>
    </row>
    <row r="63" spans="1:6" ht="20.100000000000001" customHeight="1" x14ac:dyDescent="0.25">
      <c r="A63" s="8">
        <f t="shared" si="3"/>
        <v>49</v>
      </c>
      <c r="B63" s="19" t="s">
        <v>19</v>
      </c>
      <c r="C63" s="24">
        <v>2</v>
      </c>
      <c r="D63" s="20" t="s">
        <v>1</v>
      </c>
      <c r="E63" s="1"/>
      <c r="F63" s="21">
        <f t="shared" si="2"/>
        <v>0</v>
      </c>
    </row>
    <row r="64" spans="1:6" ht="20.100000000000001" customHeight="1" x14ac:dyDescent="0.25">
      <c r="A64" s="8">
        <f t="shared" si="3"/>
        <v>50</v>
      </c>
      <c r="B64" s="19" t="s">
        <v>20</v>
      </c>
      <c r="C64" s="24">
        <v>2</v>
      </c>
      <c r="D64" s="20" t="s">
        <v>1</v>
      </c>
      <c r="E64" s="1"/>
      <c r="F64" s="21">
        <f t="shared" si="2"/>
        <v>0</v>
      </c>
    </row>
    <row r="65" spans="1:6" ht="20.100000000000001" customHeight="1" x14ac:dyDescent="0.25">
      <c r="A65" s="8">
        <f t="shared" si="3"/>
        <v>51</v>
      </c>
      <c r="B65" s="19" t="s">
        <v>28</v>
      </c>
      <c r="C65" s="24">
        <v>1</v>
      </c>
      <c r="D65" s="20" t="s">
        <v>2</v>
      </c>
      <c r="E65" s="1"/>
      <c r="F65" s="21">
        <f t="shared" si="2"/>
        <v>0</v>
      </c>
    </row>
    <row r="66" spans="1:6" ht="20.100000000000001" customHeight="1" x14ac:dyDescent="0.25">
      <c r="A66" s="8">
        <f t="shared" si="3"/>
        <v>52</v>
      </c>
      <c r="B66" s="19" t="s">
        <v>9</v>
      </c>
      <c r="C66" s="24">
        <v>1</v>
      </c>
      <c r="D66" s="20" t="s">
        <v>2</v>
      </c>
      <c r="E66" s="1"/>
      <c r="F66" s="21">
        <f t="shared" si="2"/>
        <v>0</v>
      </c>
    </row>
    <row r="67" spans="1:6" ht="20.100000000000001" customHeight="1" x14ac:dyDescent="0.2">
      <c r="A67" s="8">
        <f t="shared" si="3"/>
        <v>53</v>
      </c>
      <c r="B67" s="19" t="s">
        <v>22</v>
      </c>
      <c r="C67" s="15">
        <v>12</v>
      </c>
      <c r="D67" s="20" t="s">
        <v>4</v>
      </c>
      <c r="E67" s="1"/>
      <c r="F67" s="21">
        <f t="shared" si="2"/>
        <v>0</v>
      </c>
    </row>
    <row r="68" spans="1:6" ht="20.100000000000001" customHeight="1" x14ac:dyDescent="0.2">
      <c r="A68" s="8">
        <f t="shared" si="3"/>
        <v>54</v>
      </c>
      <c r="B68" s="19" t="s">
        <v>23</v>
      </c>
      <c r="C68" s="15">
        <v>220</v>
      </c>
      <c r="D68" s="20" t="s">
        <v>4</v>
      </c>
      <c r="E68" s="1"/>
      <c r="F68" s="21">
        <f t="shared" si="2"/>
        <v>0</v>
      </c>
    </row>
    <row r="69" spans="1:6" ht="20.100000000000001" customHeight="1" thickBot="1" x14ac:dyDescent="0.25">
      <c r="A69" s="36" t="s">
        <v>58</v>
      </c>
      <c r="B69" s="37"/>
      <c r="C69" s="37"/>
      <c r="D69" s="37"/>
      <c r="E69" s="38"/>
      <c r="F69" s="3">
        <f>SUM(F34:F68)</f>
        <v>0</v>
      </c>
    </row>
    <row r="70" spans="1:6" ht="34.5" customHeight="1" thickTop="1" x14ac:dyDescent="0.25">
      <c r="A70" s="26"/>
      <c r="B70" s="39" t="s">
        <v>68</v>
      </c>
      <c r="C70" s="39"/>
      <c r="D70" s="39"/>
      <c r="E70" s="67"/>
      <c r="F70" s="68">
        <f>SUM(F69,F32,F25,F11)</f>
        <v>0</v>
      </c>
    </row>
    <row r="71" spans="1:6" ht="34.5" customHeight="1" x14ac:dyDescent="0.25">
      <c r="A71" s="27"/>
      <c r="B71" s="29" t="s">
        <v>67</v>
      </c>
      <c r="C71" s="29"/>
      <c r="D71" s="29"/>
      <c r="E71" s="69">
        <v>0.1</v>
      </c>
      <c r="F71" s="70">
        <f>SUM(F70*10%)</f>
        <v>0</v>
      </c>
    </row>
    <row r="72" spans="1:6" ht="34.5" customHeight="1" thickBot="1" x14ac:dyDescent="0.3">
      <c r="A72" s="28"/>
      <c r="B72" s="73" t="s">
        <v>70</v>
      </c>
      <c r="C72" s="73"/>
      <c r="D72" s="73"/>
      <c r="E72" s="71"/>
      <c r="F72" s="72">
        <f>SUM(F70:F71)</f>
        <v>0</v>
      </c>
    </row>
    <row r="73" spans="1:6" ht="24.95" customHeight="1" x14ac:dyDescent="0.2"/>
    <row r="74" spans="1:6" ht="24.95" customHeight="1" x14ac:dyDescent="0.2"/>
    <row r="75" spans="1:6" ht="24.95" customHeight="1" x14ac:dyDescent="0.2"/>
  </sheetData>
  <sheetProtection algorithmName="SHA-512" hashValue="v53gg81yP8PneLQL9bLoGOA9hewFgL2pk+KszpwuJR4bC37GketJ7hNZ6Oio2rTqI33vwgdaakVlmF7NUdZLVA==" saltValue="ci3ZkJI9E6r5IOcOeObsAQ==" spinCount="100000" sheet="1" selectLockedCells="1"/>
  <mergeCells count="21">
    <mergeCell ref="A8:F8"/>
    <mergeCell ref="A11:E11"/>
    <mergeCell ref="A12:F12"/>
    <mergeCell ref="A25:E25"/>
    <mergeCell ref="A26:F26"/>
    <mergeCell ref="A1:F1"/>
    <mergeCell ref="A3:F3"/>
    <mergeCell ref="A5:A7"/>
    <mergeCell ref="B5:B7"/>
    <mergeCell ref="E5:E7"/>
    <mergeCell ref="F5:F7"/>
    <mergeCell ref="A2:F2"/>
    <mergeCell ref="C5:C7"/>
    <mergeCell ref="D5:D7"/>
    <mergeCell ref="A4:F4"/>
    <mergeCell ref="B72:D72"/>
    <mergeCell ref="B71:D71"/>
    <mergeCell ref="A32:E32"/>
    <mergeCell ref="A33:F33"/>
    <mergeCell ref="A69:E69"/>
    <mergeCell ref="B70:D70"/>
  </mergeCells>
  <printOptions horizontalCentered="1"/>
  <pageMargins left="0.7" right="0.7" top="0.75" bottom="0.75" header="0.3" footer="0.3"/>
  <pageSetup scale="86" fitToHeight="0" orientation="landscape" r:id="rId1"/>
  <headerFooter scaleWithDoc="0" alignWithMargins="0">
    <oddHeader>&amp;RIFBC NO. 20-TA003311SAM</oddHeader>
    <oddFooter>&amp;LBidder Name: ___________________________________
Authorized Signature: _____________________________&amp;RAPPENDIX J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- 540 DAYS</vt:lpstr>
      <vt:lpstr>'Bid Form - 540 DAYS'!Print_Area</vt:lpstr>
      <vt:lpstr>'Bid Form - 540 DAYS'!Print_Titles</vt:lpstr>
    </vt:vector>
  </TitlesOfParts>
  <Company>Kimley-Horn 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Dept</dc:creator>
  <cp:lastModifiedBy>renamed_admin</cp:lastModifiedBy>
  <cp:lastPrinted>2020-05-27T20:25:14Z</cp:lastPrinted>
  <dcterms:created xsi:type="dcterms:W3CDTF">2008-03-26T14:00:18Z</dcterms:created>
  <dcterms:modified xsi:type="dcterms:W3CDTF">2020-05-28T11:26:07Z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