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249AJ- Lift Station Rehab 2018 Group 3\Solicitation Docs\Addendums\"/>
    </mc:Choice>
  </mc:AlternateContent>
  <xr:revisionPtr revIDLastSave="0" documentId="13_ncr:1_{5479AE43-AE7B-4CF9-B2C1-E5E51987C936}" xr6:coauthVersionLast="43" xr6:coauthVersionMax="43" xr10:uidLastSave="{00000000-0000-0000-0000-000000000000}"/>
  <bookViews>
    <workbookView xWindow="-108" yWindow="-108" windowWidth="23256" windowHeight="12600" tabRatio="772" xr2:uid="{00000000-000D-0000-FFFF-FFFF00000000}"/>
  </bookViews>
  <sheets>
    <sheet name="Bid Form 210 days" sheetId="33" r:id="rId1"/>
  </sheets>
  <definedNames>
    <definedName name="_xlnm.Print_Area">#REF!</definedName>
    <definedName name="_xlnm.Print_Titles" localSheetId="0">'Bid Form 210 days'!$1:$7</definedName>
    <definedName name="Second_Print_Area" localSheetId="0">#REF!</definedName>
    <definedName name="Second_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4" i="33" l="1"/>
  <c r="G363" i="33"/>
  <c r="G211" i="33"/>
  <c r="G59" i="33"/>
  <c r="G381" i="33" l="1"/>
  <c r="G380" i="33"/>
  <c r="G376" i="33"/>
  <c r="G367" i="33"/>
  <c r="G366" i="33"/>
  <c r="G365" i="33"/>
  <c r="G360" i="33"/>
  <c r="G358" i="33"/>
  <c r="G357" i="33"/>
  <c r="G356" i="33"/>
  <c r="G355" i="33"/>
  <c r="G354" i="33"/>
  <c r="G352" i="33"/>
  <c r="G350" i="33"/>
  <c r="G348" i="33"/>
  <c r="G347" i="33"/>
  <c r="G346" i="33"/>
  <c r="G344" i="33"/>
  <c r="G343" i="33"/>
  <c r="G342" i="33"/>
  <c r="G340" i="33"/>
  <c r="G339" i="33"/>
  <c r="G337" i="33"/>
  <c r="G335" i="33"/>
  <c r="G332" i="33"/>
  <c r="G331" i="33"/>
  <c r="G330" i="33"/>
  <c r="G329" i="33"/>
  <c r="G328" i="33"/>
  <c r="G327" i="33"/>
  <c r="G326" i="33"/>
  <c r="G323" i="33"/>
  <c r="G321" i="33"/>
  <c r="G320" i="33"/>
  <c r="G319" i="33"/>
  <c r="G317" i="33"/>
  <c r="G316" i="33"/>
  <c r="G315" i="33"/>
  <c r="G314" i="33"/>
  <c r="G313" i="33"/>
  <c r="A313" i="33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G312" i="33"/>
  <c r="G305" i="33"/>
  <c r="G304" i="33"/>
  <c r="G297" i="33"/>
  <c r="G296" i="33"/>
  <c r="G295" i="33"/>
  <c r="G293" i="33"/>
  <c r="G292" i="33"/>
  <c r="G291" i="33"/>
  <c r="G290" i="33"/>
  <c r="G289" i="33"/>
  <c r="G287" i="33"/>
  <c r="G284" i="33"/>
  <c r="G283" i="33"/>
  <c r="G282" i="33"/>
  <c r="G281" i="33"/>
  <c r="G280" i="33"/>
  <c r="G279" i="33"/>
  <c r="G278" i="33"/>
  <c r="G277" i="33"/>
  <c r="G274" i="33"/>
  <c r="G272" i="33"/>
  <c r="G271" i="33"/>
  <c r="G270" i="33"/>
  <c r="G268" i="33"/>
  <c r="G267" i="33"/>
  <c r="G266" i="33"/>
  <c r="G264" i="33"/>
  <c r="G263" i="33"/>
  <c r="G261" i="33"/>
  <c r="G259" i="33"/>
  <c r="G256" i="33"/>
  <c r="G255" i="33"/>
  <c r="G254" i="33"/>
  <c r="G253" i="33"/>
  <c r="G252" i="33"/>
  <c r="G251" i="33"/>
  <c r="G249" i="33"/>
  <c r="G247" i="33"/>
  <c r="G245" i="33"/>
  <c r="G244" i="33"/>
  <c r="G243" i="33"/>
  <c r="G242" i="33"/>
  <c r="G241" i="33"/>
  <c r="G240" i="33"/>
  <c r="G239" i="33"/>
  <c r="G238" i="33"/>
  <c r="G237" i="33"/>
  <c r="A237" i="33"/>
  <c r="A238" i="33" s="1"/>
  <c r="A239" i="33" s="1"/>
  <c r="A240" i="33" s="1"/>
  <c r="A241" i="33" s="1"/>
  <c r="A242" i="33" s="1"/>
  <c r="A243" i="33" s="1"/>
  <c r="A244" i="33" s="1"/>
  <c r="A245" i="33" s="1"/>
  <c r="A246" i="33" s="1"/>
  <c r="G236" i="33"/>
  <c r="G229" i="33"/>
  <c r="G228" i="33"/>
  <c r="G225" i="33"/>
  <c r="G222" i="33"/>
  <c r="G218" i="33"/>
  <c r="G216" i="33"/>
  <c r="G214" i="33"/>
  <c r="G213" i="33"/>
  <c r="G209" i="33"/>
  <c r="G208" i="33"/>
  <c r="G206" i="33"/>
  <c r="G205" i="33"/>
  <c r="G204" i="33"/>
  <c r="G203" i="33"/>
  <c r="G202" i="33"/>
  <c r="G200" i="33"/>
  <c r="G198" i="33"/>
  <c r="G196" i="33"/>
  <c r="G195" i="33"/>
  <c r="G194" i="33"/>
  <c r="G192" i="33"/>
  <c r="G191" i="33"/>
  <c r="G190" i="33"/>
  <c r="G188" i="33"/>
  <c r="G187" i="33"/>
  <c r="G185" i="33"/>
  <c r="G183" i="33"/>
  <c r="G180" i="33"/>
  <c r="G179" i="33"/>
  <c r="G178" i="33"/>
  <c r="G177" i="33"/>
  <c r="G176" i="33"/>
  <c r="G175" i="33"/>
  <c r="G173" i="33"/>
  <c r="G172" i="33"/>
  <c r="G171" i="33"/>
  <c r="G169" i="33"/>
  <c r="G168" i="33"/>
  <c r="G167" i="33"/>
  <c r="G166" i="33"/>
  <c r="G165" i="33"/>
  <c r="G164" i="33"/>
  <c r="G163" i="33"/>
  <c r="G162" i="33"/>
  <c r="G161" i="33"/>
  <c r="A161" i="33"/>
  <c r="A162" i="33" s="1"/>
  <c r="A163" i="33" s="1"/>
  <c r="A164" i="33" s="1"/>
  <c r="A165" i="33" s="1"/>
  <c r="A166" i="33" s="1"/>
  <c r="A167" i="33" s="1"/>
  <c r="A168" i="33" s="1"/>
  <c r="G160" i="33"/>
  <c r="G153" i="33"/>
  <c r="G152" i="33"/>
  <c r="G142" i="33"/>
  <c r="G140" i="33"/>
  <c r="G120" i="33"/>
  <c r="G119" i="33"/>
  <c r="G118" i="33"/>
  <c r="G117" i="33"/>
  <c r="G115" i="33"/>
  <c r="G114" i="33"/>
  <c r="G113" i="33"/>
  <c r="G112" i="33"/>
  <c r="G111" i="33"/>
  <c r="G109" i="33"/>
  <c r="G107" i="33"/>
  <c r="G104" i="33"/>
  <c r="G103" i="33"/>
  <c r="G102" i="33"/>
  <c r="G101" i="33"/>
  <c r="G100" i="33"/>
  <c r="G99" i="33"/>
  <c r="G97" i="33"/>
  <c r="G96" i="33"/>
  <c r="G95" i="33"/>
  <c r="G93" i="33"/>
  <c r="G92" i="33"/>
  <c r="G91" i="33"/>
  <c r="G90" i="33"/>
  <c r="G88" i="33"/>
  <c r="G87" i="33"/>
  <c r="G86" i="33"/>
  <c r="G85" i="33"/>
  <c r="A85" i="33"/>
  <c r="A86" i="33" s="1"/>
  <c r="A87" i="33" s="1"/>
  <c r="A88" i="33" s="1"/>
  <c r="G84" i="33"/>
  <c r="G77" i="33"/>
  <c r="G76" i="33"/>
  <c r="G71" i="33"/>
  <c r="G70" i="33"/>
  <c r="G69" i="33"/>
  <c r="G68" i="33"/>
  <c r="G67" i="33"/>
  <c r="G66" i="33"/>
  <c r="G64" i="33"/>
  <c r="G63" i="33"/>
  <c r="G62" i="33"/>
  <c r="G61" i="33"/>
  <c r="G57" i="33"/>
  <c r="G56" i="33"/>
  <c r="G55" i="33"/>
  <c r="G54" i="33"/>
  <c r="G53" i="33"/>
  <c r="G52" i="33"/>
  <c r="G51" i="33"/>
  <c r="G50" i="33"/>
  <c r="G48" i="33"/>
  <c r="G47" i="33"/>
  <c r="G46" i="33"/>
  <c r="G44" i="33"/>
  <c r="G43" i="33"/>
  <c r="G42" i="33"/>
  <c r="G40" i="33"/>
  <c r="G39" i="33"/>
  <c r="G38" i="33"/>
  <c r="G36" i="33"/>
  <c r="G35" i="33"/>
  <c r="G34" i="33"/>
  <c r="G33" i="33"/>
  <c r="G32" i="33"/>
  <c r="G31" i="33"/>
  <c r="G30" i="33"/>
  <c r="G28" i="33"/>
  <c r="G27" i="33"/>
  <c r="G26" i="33"/>
  <c r="G25" i="33"/>
  <c r="G24" i="33"/>
  <c r="G23" i="33"/>
  <c r="G21" i="33"/>
  <c r="G20" i="33"/>
  <c r="G19" i="33"/>
  <c r="G18" i="33"/>
  <c r="G17" i="33"/>
  <c r="G16" i="33"/>
  <c r="G15" i="33"/>
  <c r="G13" i="33"/>
  <c r="G12" i="33"/>
  <c r="G11" i="33"/>
  <c r="G10" i="33"/>
  <c r="G9" i="33"/>
  <c r="A9" i="33"/>
  <c r="A10" i="33" s="1"/>
  <c r="G8" i="33"/>
  <c r="G151" i="33" l="1"/>
  <c r="G154" i="33" s="1"/>
  <c r="A169" i="33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G75" i="33"/>
  <c r="G78" i="33" s="1"/>
  <c r="G79" i="33" s="1"/>
  <c r="G227" i="33"/>
  <c r="G230" i="33" s="1"/>
  <c r="G231" i="33" s="1"/>
  <c r="A247" i="33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G379" i="33"/>
  <c r="G382" i="33" s="1"/>
  <c r="G383" i="33" s="1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89" i="33"/>
  <c r="G303" i="33"/>
  <c r="G306" i="33" s="1"/>
  <c r="G307" i="33" s="1"/>
  <c r="A325" i="33"/>
  <c r="A326" i="33" s="1"/>
  <c r="A327" i="33" s="1"/>
  <c r="A328" i="33" s="1"/>
  <c r="A329" i="33" s="1"/>
  <c r="A330" i="33" s="1"/>
  <c r="A331" i="33" s="1"/>
  <c r="A332" i="33" s="1"/>
  <c r="A333" i="33" s="1"/>
  <c r="G155" i="33" l="1"/>
  <c r="G156" i="33" s="1"/>
  <c r="A38" i="33"/>
  <c r="A39" i="33" s="1"/>
  <c r="A40" i="33" s="1"/>
  <c r="A41" i="33" s="1"/>
  <c r="A42" i="33" s="1"/>
  <c r="A43" i="33" s="1"/>
  <c r="A44" i="33" s="1"/>
  <c r="A45" i="33" s="1"/>
  <c r="A30" i="33"/>
  <c r="A31" i="33" s="1"/>
  <c r="A32" i="33" s="1"/>
  <c r="A33" i="33" s="1"/>
  <c r="A34" i="33" s="1"/>
  <c r="A35" i="33" s="1"/>
  <c r="A36" i="33" s="1"/>
  <c r="A37" i="33" s="1"/>
  <c r="A342" i="33"/>
  <c r="A343" i="33" s="1"/>
  <c r="A344" i="33" s="1"/>
  <c r="A345" i="33" s="1"/>
  <c r="A346" i="33" s="1"/>
  <c r="A347" i="33" s="1"/>
  <c r="A348" i="33" s="1"/>
  <c r="A349" i="33" s="1"/>
  <c r="A334" i="33"/>
  <c r="A266" i="33"/>
  <c r="A267" i="33" s="1"/>
  <c r="A268" i="33" s="1"/>
  <c r="A269" i="33" s="1"/>
  <c r="A270" i="33" s="1"/>
  <c r="A271" i="33" s="1"/>
  <c r="A272" i="33" s="1"/>
  <c r="A273" i="33" s="1"/>
  <c r="A258" i="33"/>
  <c r="A190" i="33"/>
  <c r="A191" i="33" s="1"/>
  <c r="A192" i="33" s="1"/>
  <c r="A193" i="33" s="1"/>
  <c r="A194" i="33" s="1"/>
  <c r="A195" i="33" s="1"/>
  <c r="A196" i="33" s="1"/>
  <c r="A197" i="33" s="1"/>
  <c r="A182" i="33"/>
  <c r="G308" i="33"/>
  <c r="G384" i="33"/>
  <c r="G232" i="33"/>
  <c r="A90" i="33"/>
  <c r="G80" i="33"/>
  <c r="G386" i="33" l="1"/>
  <c r="A198" i="33"/>
  <c r="A199" i="33" s="1"/>
  <c r="A200" i="33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335" i="33"/>
  <c r="A259" i="33"/>
  <c r="A260" i="33" s="1"/>
  <c r="A261" i="33" s="1"/>
  <c r="A262" i="33" s="1"/>
  <c r="A263" i="33" s="1"/>
  <c r="A264" i="33" s="1"/>
  <c r="A265" i="33" s="1"/>
  <c r="A274" i="33"/>
  <c r="A275" i="33" s="1"/>
  <c r="A276" i="33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52" i="33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5" i="33" s="1"/>
  <c r="A366" i="33" s="1"/>
  <c r="A367" i="33" s="1"/>
  <c r="A368" i="33" s="1"/>
  <c r="A369" i="33" s="1"/>
  <c r="A370" i="33" s="1"/>
  <c r="A371" i="33" s="1"/>
  <c r="A372" i="33" s="1"/>
  <c r="A373" i="33" s="1"/>
  <c r="A374" i="33" s="1"/>
  <c r="A375" i="33" s="1"/>
  <c r="A376" i="33" s="1"/>
  <c r="A377" i="33" s="1"/>
  <c r="A350" i="33"/>
  <c r="A351" i="33" s="1"/>
  <c r="A91" i="33"/>
  <c r="A183" i="33"/>
  <c r="A48" i="33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46" i="33"/>
  <c r="A47" i="33" s="1"/>
  <c r="A304" i="33" l="1"/>
  <c r="A305" i="33" s="1"/>
  <c r="A76" i="33"/>
  <c r="A77" i="33" s="1"/>
  <c r="A79" i="33" s="1"/>
  <c r="A184" i="33"/>
  <c r="A185" i="33" s="1"/>
  <c r="A186" i="33" s="1"/>
  <c r="A187" i="33" s="1"/>
  <c r="A188" i="33" s="1"/>
  <c r="A189" i="33" s="1"/>
  <c r="A92" i="33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336" i="33"/>
  <c r="A228" i="33" l="1"/>
  <c r="A229" i="33" s="1"/>
  <c r="A231" i="33" s="1"/>
  <c r="A307" i="33"/>
  <c r="A337" i="33"/>
  <c r="A338" i="33" s="1"/>
  <c r="A339" i="33" s="1"/>
  <c r="A340" i="33" s="1"/>
  <c r="A341" i="33" s="1"/>
  <c r="A114" i="33"/>
  <c r="A115" i="33" s="1"/>
  <c r="A116" i="33" s="1"/>
  <c r="A117" i="33" s="1"/>
  <c r="A118" i="33" s="1"/>
  <c r="A119" i="33" s="1"/>
  <c r="A120" i="33" s="1"/>
  <c r="A121" i="33" s="1"/>
  <c r="A106" i="33"/>
  <c r="A380" i="33" l="1"/>
  <c r="A381" i="33" s="1"/>
  <c r="A107" i="33"/>
  <c r="A108" i="33" s="1"/>
  <c r="A109" i="33" s="1"/>
  <c r="A110" i="33" s="1"/>
  <c r="A111" i="33" s="1"/>
  <c r="A112" i="33" s="1"/>
  <c r="A113" i="33" s="1"/>
  <c r="A124" i="33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22" i="33"/>
  <c r="A123" i="33" s="1"/>
  <c r="A383" i="33" l="1"/>
  <c r="A152" i="33"/>
  <c r="A153" i="33" s="1"/>
  <c r="A155" i="33" s="1"/>
</calcChain>
</file>

<file path=xl/sharedStrings.xml><?xml version="1.0" encoding="utf-8"?>
<sst xmlns="http://schemas.openxmlformats.org/spreadsheetml/2006/main" count="631" uniqueCount="155">
  <si>
    <t>DESCRIPTION</t>
  </si>
  <si>
    <t>QTY.</t>
  </si>
  <si>
    <t>LF</t>
  </si>
  <si>
    <t>EA</t>
  </si>
  <si>
    <t>Wetwell Cleaning</t>
  </si>
  <si>
    <t>SF</t>
  </si>
  <si>
    <t>By-Pass Pumping</t>
  </si>
  <si>
    <t>Water Service</t>
  </si>
  <si>
    <t>Mobilization*</t>
  </si>
  <si>
    <t>ITEM NO.</t>
  </si>
  <si>
    <t>EXTENDED PRICE                ($)</t>
  </si>
  <si>
    <t>VF</t>
  </si>
  <si>
    <t>EXTENDED PRICE
($)</t>
  </si>
  <si>
    <t>Ductile Iron Fittings</t>
  </si>
  <si>
    <t>Replace Ex. Wetwell Top Slab</t>
  </si>
  <si>
    <t>LS</t>
  </si>
  <si>
    <t>Wetwell Liner, spray-on</t>
  </si>
  <si>
    <t>Concrete Slab, Valve Assembly</t>
  </si>
  <si>
    <t>Relocate Ex. Backflow, Meter, &amp; Hose Bib Assembly</t>
  </si>
  <si>
    <t>Install Backflow, Meter, &amp; Hose Bib Assembly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</si>
  <si>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</si>
  <si>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</si>
  <si>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</si>
  <si>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</si>
  <si>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</si>
  <si>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</si>
  <si>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</si>
  <si>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</si>
  <si>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</si>
  <si>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</si>
  <si>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Aluminum Hatch Cover, 36" x 48", single door (Wetwell)</t>
  </si>
  <si>
    <t>Washed Shell with Weed Barrier</t>
  </si>
  <si>
    <t>Install New Lift Station Driveway, 6" thick concrete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</si>
  <si>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</si>
  <si>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</si>
  <si>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</si>
  <si>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</si>
  <si>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</si>
  <si>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</si>
  <si>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</si>
  <si>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Influent Line Plug, 10"</t>
  </si>
  <si>
    <t>Ex. Antenna Concrete Base, remove &amp; disposal</t>
  </si>
  <si>
    <t>Influent Line Plug, 8"</t>
  </si>
  <si>
    <t>Influent Line Plug, 12"</t>
  </si>
  <si>
    <t>U/M</t>
  </si>
  <si>
    <t>UNIT               PRICE</t>
  </si>
  <si>
    <t>Sodding</t>
  </si>
  <si>
    <t>Stilling Well, PVC, 6"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</si>
  <si>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</si>
  <si>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</si>
  <si>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</si>
  <si>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</si>
  <si>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</si>
  <si>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</si>
  <si>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</si>
  <si>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Repair Ex. Liner, if required</t>
  </si>
  <si>
    <t>Concrete Repair, 2" thick (if required)</t>
  </si>
  <si>
    <t xml:space="preserve">     90, FLG, 4"</t>
  </si>
  <si>
    <t xml:space="preserve">     90, MJ, 4"</t>
  </si>
  <si>
    <t xml:space="preserve">     45, MJ, 4"</t>
  </si>
  <si>
    <t xml:space="preserve">     Tee, FLG, 6"</t>
  </si>
  <si>
    <t xml:space="preserve">     90, FLG, 6"</t>
  </si>
  <si>
    <t xml:space="preserve">     90, MJ, 6"</t>
  </si>
  <si>
    <t xml:space="preserve">     45, MJ, 6"</t>
  </si>
  <si>
    <t>Gate Valve, FLG, 6"</t>
  </si>
  <si>
    <t>Swing Check Valve, FLG, 6"</t>
  </si>
  <si>
    <t>Gate Valve, MJ, 6"</t>
  </si>
  <si>
    <t>Pipe, D.I., FLG, 6"</t>
  </si>
  <si>
    <t>Pipe, PVC (DR-18), 8"</t>
  </si>
  <si>
    <t>Modify Ex. Wet Well Rim Elevation, lower</t>
  </si>
  <si>
    <t>Wetwell Discharge Piping, HDPE DR-11, 6"</t>
  </si>
  <si>
    <t>Pipe, PVC (DR-18), 6"</t>
  </si>
  <si>
    <t>Wetwell Discharge Piping, HDPE DR-11, 10"</t>
  </si>
  <si>
    <t>Pump Base Ells, BPIU-16</t>
  </si>
  <si>
    <t>Gate Valve, FLG, 10"</t>
  </si>
  <si>
    <t>Swing Check Valve, FLG, 10"</t>
  </si>
  <si>
    <t>Gate Valve, MJ, 10"</t>
  </si>
  <si>
    <t>Pipe, D.I., FLG, 10"</t>
  </si>
  <si>
    <t>Pipe, PVC (DR-18), 10"</t>
  </si>
  <si>
    <t xml:space="preserve">     Tee, FLG, 10"</t>
  </si>
  <si>
    <t xml:space="preserve">     Cross, FLG, 10"</t>
  </si>
  <si>
    <t xml:space="preserve">     90, FLG, 10"</t>
  </si>
  <si>
    <t xml:space="preserve">     90, MJ, 10"</t>
  </si>
  <si>
    <t>Modify Ex. Wet Well Rim Elevation, Raise</t>
  </si>
  <si>
    <t>Wetwell Discharge Piping, HDPE DR-11, 8"</t>
  </si>
  <si>
    <t>Gate Valve, FLG, 8"</t>
  </si>
  <si>
    <t>Swing Check Valve, FLG, 8"</t>
  </si>
  <si>
    <t>Gate Valve, MJ, 8"</t>
  </si>
  <si>
    <t>Pipe, D.I., FLG, 8"</t>
  </si>
  <si>
    <t xml:space="preserve">     Tee, FLG, 8"</t>
  </si>
  <si>
    <t xml:space="preserve">     90, FLG, 8"</t>
  </si>
  <si>
    <t xml:space="preserve">     90, MJ, 8"</t>
  </si>
  <si>
    <t xml:space="preserve">     45, MJ, 8"</t>
  </si>
  <si>
    <t>S.S. Pipe Bracing, 8 ft dia.</t>
  </si>
  <si>
    <t>Aluminum Hatch Cover, 48" x 72", single door (Wetwell)</t>
  </si>
  <si>
    <t>6' High Galvanized Fence</t>
  </si>
  <si>
    <t>6' High Galvanized Fence Gate</t>
  </si>
  <si>
    <t>6' High Galvanized Corner/Gate Post</t>
  </si>
  <si>
    <t>Level Transducer, GXS3-PP300-A49-B49-50-C01-D49</t>
  </si>
  <si>
    <t xml:space="preserve">      PE, 3/4"</t>
  </si>
  <si>
    <t xml:space="preserve">      PE, 2"</t>
  </si>
  <si>
    <t>S.S. Pipe Bracing, 12 ft</t>
  </si>
  <si>
    <t>PVC Vent, Sch 80, 6"</t>
  </si>
  <si>
    <t>Aluminum Hatch Cover, 2" x 2", single door (Wetwell)</t>
  </si>
  <si>
    <t>Remove Ex. Liner</t>
  </si>
  <si>
    <t xml:space="preserve">     Spool Pieces, FLG, 10"</t>
  </si>
  <si>
    <t xml:space="preserve">     90, FLG, w/ boss, 10"</t>
  </si>
  <si>
    <t>6' High Galvanized Fence Gate, cantilevered</t>
  </si>
  <si>
    <t>Tree Trimming &amp; Vegetation Removal</t>
  </si>
  <si>
    <t>Flow Meter, 10" Ulta Mag (UM06)</t>
  </si>
  <si>
    <t>S.S. Pipe Bracing, 4 ft dia.</t>
  </si>
  <si>
    <t>PVC Vent, Sch 80, 2"</t>
  </si>
  <si>
    <t>Aluminum Hatch Cover, 32" x 42", single door (Wetwell)</t>
  </si>
  <si>
    <t xml:space="preserve">     Tee, FLG, 4" (w/ side outlet)</t>
  </si>
  <si>
    <t xml:space="preserve">     Reducer, MJ, 3"x4"</t>
  </si>
  <si>
    <t>Aluminum Hatch Cover, 36" x 60", single door (Wetwell)</t>
  </si>
  <si>
    <t>Pipe, HDPE (DR-11), 6"</t>
  </si>
  <si>
    <t>Extended Generator Receptical, conc. banjo pedestal</t>
  </si>
  <si>
    <t>S.S. Pipe Bracing, 10 ft dia.</t>
  </si>
  <si>
    <t>Washed Shell, 1" thick</t>
  </si>
  <si>
    <t>Quick Coupler Adapter, aluminum, male, 6" (w/ alum. dust cap)</t>
  </si>
  <si>
    <t>Quick Coupler Adapter, aluminum, male, 4" (w/ alum. dust cap)</t>
  </si>
  <si>
    <t xml:space="preserve">     45, FLG, 10"</t>
  </si>
  <si>
    <t>Abandon Existing Vault</t>
  </si>
  <si>
    <t>Complete Removal of Existing Vault</t>
  </si>
  <si>
    <t>Intentionally Left Blank</t>
  </si>
  <si>
    <t>LS HAWAIIAN VILLAGE RTU 403</t>
  </si>
  <si>
    <t>LS MOTE RANCH 1 RTU 478</t>
  </si>
  <si>
    <t>LS THOUSAND OAKS RTU 516</t>
  </si>
  <si>
    <t>LS UNIVERSITY GROVES 1 RTU 659</t>
  </si>
  <si>
    <t xml:space="preserve"> LS BRADEN RIVER RTU 324</t>
  </si>
  <si>
    <t>Air Release Valve &amp; Fiberglass Enclosure, sewer</t>
  </si>
  <si>
    <t>Total Bid with Contract Contingency based on Completion Time of 210 Calendar Days for LS BRADEN RIVER RTU 324</t>
  </si>
  <si>
    <t>Total Bid with Contract Contingency based on Completion Time of 210 Calendar Days for  LS HAWAIIAN VILLAGE RTU 403</t>
  </si>
  <si>
    <t>Total Bid with Contract Contingency based on Completion Time of 210 Calendar Days for LS MOTE RANCH 1 RTU 478</t>
  </si>
  <si>
    <t>Total Bid with Contract Contingency based on Completion Time of 210 Calendar Days for  LS THOUSAND OAKS RTU 516</t>
  </si>
  <si>
    <t>Total Bid with Contract Contingency based on Completion Time of 210 Calendar Days for LS UNIVERSITY GROVES 1 RTU 659</t>
  </si>
  <si>
    <t>Future Odor Control Connections, 6" &amp; 2" stub-outs</t>
  </si>
  <si>
    <t>APPENDIX J</t>
  </si>
  <si>
    <t>IFBC 20-TA003249AJ</t>
  </si>
  <si>
    <t>BID FORM</t>
  </si>
  <si>
    <t>BID BASED ON A COMPLETION TIME OF 210 CALENDAR DAYS</t>
  </si>
  <si>
    <t>LIFT STATION REHAB 2018 GROUP 3</t>
  </si>
  <si>
    <t xml:space="preserve">Authorized Signature(s): </t>
  </si>
  <si>
    <t>Name and Title of Above Signer(s):</t>
  </si>
  <si>
    <t>Date:</t>
  </si>
  <si>
    <t xml:space="preserve">     Lift Station Control Panel</t>
  </si>
  <si>
    <t xml:space="preserve"> Lift Station Control Panel</t>
  </si>
  <si>
    <t xml:space="preserve">     New Structure for Relocation of Exising ATS</t>
  </si>
  <si>
    <t>Total Based Bid  for LS BRADEN RIVER RTU 324</t>
  </si>
  <si>
    <t>Total Based Bid  for LS HAWAIIAN VILLAGE RTU 403</t>
  </si>
  <si>
    <t>Total Based Bid for LS MOTE RANCH 1 RTU 478</t>
  </si>
  <si>
    <t>Total Based Bid  for LS THOUSAND OAKS RTU 516</t>
  </si>
  <si>
    <t>Total Based Bid  for LS UNIVERSITY GROVES 1 RTU 659</t>
  </si>
  <si>
    <t>SLS R&amp;R 2018 GROUP 3 - OVERALL GRAND TOTAL BID WITH CONTRACT CONTINGENCY BASED ON COMPLETION TIME OF 210 CALENDAR DAYS FOR CONSTRUCTION COST FOR ALL 5 LOCATIONS (BRADEN RIVER, HAWAIIAN VILLAGE, MOTE RANCH, THOUSAND OAKS, AND UNIVERSITY GROVES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</si>
</sst>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8">
    <xf numFmtId="0" fontId="0" fillId="0" borderId="0" xfId="0"/>
    <xf numFmtId="0" fontId="9" fillId="0" borderId="0" xfId="1" applyFont="1" applyFill="1" applyAlignment="1" applyProtection="1">
      <alignment wrapText="1"/>
    </xf>
    <xf numFmtId="0" fontId="9" fillId="0" borderId="0" xfId="1" applyFont="1" applyFill="1" applyBorder="1" applyAlignment="1" applyProtection="1">
      <alignment wrapText="1"/>
    </xf>
    <xf numFmtId="0" fontId="12" fillId="0" borderId="24" xfId="1" applyFont="1" applyFill="1" applyBorder="1" applyAlignment="1" applyProtection="1">
      <alignment horizontal="center" vertical="top" wrapText="1"/>
    </xf>
    <xf numFmtId="0" fontId="12" fillId="0" borderId="18" xfId="1" applyFont="1" applyFill="1" applyBorder="1" applyAlignment="1" applyProtection="1">
      <alignment horizontal="center" vertical="top" wrapText="1"/>
    </xf>
    <xf numFmtId="38" fontId="12" fillId="0" borderId="18" xfId="1" applyNumberFormat="1" applyFont="1" applyFill="1" applyBorder="1" applyAlignment="1" applyProtection="1">
      <alignment horizontal="center" vertical="top" wrapText="1"/>
    </xf>
    <xf numFmtId="2" fontId="12" fillId="0" borderId="18" xfId="30" applyNumberFormat="1" applyFont="1" applyFill="1" applyBorder="1" applyAlignment="1" applyProtection="1">
      <alignment horizontal="center" vertical="top" wrapText="1"/>
    </xf>
    <xf numFmtId="0" fontId="9" fillId="0" borderId="0" xfId="1" applyFont="1" applyFill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9" fillId="0" borderId="30" xfId="1" applyFont="1" applyFill="1" applyBorder="1" applyAlignment="1" applyProtection="1">
      <alignment horizontal="center" wrapText="1"/>
    </xf>
    <xf numFmtId="0" fontId="9" fillId="0" borderId="26" xfId="23" applyFont="1" applyFill="1" applyBorder="1" applyAlignment="1" applyProtection="1">
      <alignment horizontal="center" vertical="center" wrapText="1"/>
    </xf>
    <xf numFmtId="0" fontId="9" fillId="0" borderId="26" xfId="23" applyNumberFormat="1" applyFont="1" applyFill="1" applyBorder="1" applyAlignment="1" applyProtection="1">
      <alignment horizontal="center" vertical="center" wrapText="1"/>
    </xf>
    <xf numFmtId="2" fontId="9" fillId="0" borderId="26" xfId="30" applyNumberFormat="1" applyFont="1" applyFill="1" applyBorder="1" applyAlignment="1" applyProtection="1">
      <alignment horizontal="right" wrapText="1"/>
      <protection locked="0"/>
    </xf>
    <xf numFmtId="0" fontId="9" fillId="0" borderId="1" xfId="1" applyFont="1" applyFill="1" applyBorder="1" applyAlignment="1" applyProtection="1">
      <alignment horizontal="center" wrapText="1"/>
    </xf>
    <xf numFmtId="38" fontId="9" fillId="0" borderId="2" xfId="23" applyNumberFormat="1" applyFont="1" applyFill="1" applyBorder="1" applyAlignment="1" applyProtection="1">
      <alignment horizontal="center" vertical="center" wrapText="1"/>
    </xf>
    <xf numFmtId="0" fontId="9" fillId="0" borderId="2" xfId="23" applyNumberFormat="1" applyFont="1" applyFill="1" applyBorder="1" applyAlignment="1" applyProtection="1">
      <alignment horizontal="center" vertical="center" wrapText="1"/>
    </xf>
    <xf numFmtId="2" fontId="9" fillId="0" borderId="2" xfId="30" applyNumberFormat="1" applyFont="1" applyFill="1" applyBorder="1" applyAlignment="1" applyProtection="1">
      <alignment horizontal="right" wrapText="1"/>
      <protection locked="0"/>
    </xf>
    <xf numFmtId="38" fontId="9" fillId="0" borderId="10" xfId="23" applyNumberFormat="1" applyFont="1" applyFill="1" applyBorder="1" applyAlignment="1" applyProtection="1">
      <alignment horizontal="left" vertical="center" wrapText="1"/>
    </xf>
    <xf numFmtId="38" fontId="9" fillId="0" borderId="22" xfId="23" applyNumberFormat="1" applyFont="1" applyFill="1" applyBorder="1" applyAlignment="1" applyProtection="1">
      <alignment horizontal="left" vertical="center" wrapText="1"/>
    </xf>
    <xf numFmtId="164" fontId="9" fillId="0" borderId="2" xfId="23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wrapText="1"/>
    </xf>
    <xf numFmtId="2" fontId="9" fillId="0" borderId="19" xfId="30" applyNumberFormat="1" applyFont="1" applyFill="1" applyBorder="1" applyAlignment="1" applyProtection="1">
      <alignment horizontal="right" wrapText="1"/>
      <protection locked="0"/>
    </xf>
    <xf numFmtId="38" fontId="9" fillId="0" borderId="10" xfId="23" applyNumberFormat="1" applyFont="1" applyFill="1" applyBorder="1" applyAlignment="1" applyProtection="1">
      <alignment vertical="center" wrapText="1"/>
    </xf>
    <xf numFmtId="38" fontId="9" fillId="0" borderId="22" xfId="23" applyNumberFormat="1" applyFont="1" applyFill="1" applyBorder="1" applyAlignment="1" applyProtection="1">
      <alignment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wrapText="1"/>
    </xf>
    <xf numFmtId="0" fontId="9" fillId="0" borderId="1" xfId="1" applyFont="1" applyFill="1" applyBorder="1" applyAlignment="1" applyProtection="1">
      <alignment horizontal="right" wrapText="1"/>
    </xf>
    <xf numFmtId="38" fontId="9" fillId="0" borderId="10" xfId="16" applyNumberFormat="1" applyFont="1" applyFill="1" applyBorder="1" applyAlignment="1" applyProtection="1">
      <alignment horizontal="left" wrapText="1"/>
    </xf>
    <xf numFmtId="38" fontId="9" fillId="0" borderId="22" xfId="16" applyNumberFormat="1" applyFont="1" applyFill="1" applyBorder="1" applyAlignment="1" applyProtection="1">
      <alignment horizontal="left" wrapText="1"/>
    </xf>
    <xf numFmtId="38" fontId="9" fillId="0" borderId="19" xfId="23" applyNumberFormat="1" applyFont="1" applyFill="1" applyBorder="1" applyAlignment="1" applyProtection="1">
      <alignment horizontal="center" vertical="center" wrapText="1"/>
    </xf>
    <xf numFmtId="38" fontId="9" fillId="0" borderId="10" xfId="23" applyNumberFormat="1" applyFont="1" applyFill="1" applyBorder="1" applyAlignment="1" applyProtection="1">
      <alignment horizontal="left" wrapText="1"/>
    </xf>
    <xf numFmtId="38" fontId="9" fillId="0" borderId="22" xfId="23" applyNumberFormat="1" applyFont="1" applyFill="1" applyBorder="1" applyAlignment="1" applyProtection="1">
      <alignment horizontal="left" wrapText="1"/>
    </xf>
    <xf numFmtId="38" fontId="9" fillId="0" borderId="2" xfId="23" applyNumberFormat="1" applyFont="1" applyFill="1" applyBorder="1" applyAlignment="1" applyProtection="1">
      <alignment horizontal="center" wrapText="1"/>
    </xf>
    <xf numFmtId="3" fontId="9" fillId="0" borderId="2" xfId="1" applyNumberFormat="1" applyFont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left" wrapText="1"/>
    </xf>
    <xf numFmtId="0" fontId="9" fillId="0" borderId="22" xfId="1" applyFont="1" applyFill="1" applyBorder="1" applyAlignment="1" applyProtection="1">
      <alignment horizontal="left" wrapText="1"/>
    </xf>
    <xf numFmtId="0" fontId="9" fillId="0" borderId="19" xfId="1" applyFont="1" applyFill="1" applyBorder="1" applyAlignment="1" applyProtection="1">
      <alignment horizontal="center" wrapText="1"/>
    </xf>
    <xf numFmtId="0" fontId="9" fillId="0" borderId="10" xfId="1" applyFont="1" applyBorder="1" applyAlignment="1" applyProtection="1">
      <alignment wrapText="1"/>
    </xf>
    <xf numFmtId="0" fontId="9" fillId="0" borderId="22" xfId="1" applyFont="1" applyBorder="1" applyAlignment="1" applyProtection="1">
      <alignment wrapText="1"/>
    </xf>
    <xf numFmtId="0" fontId="9" fillId="0" borderId="31" xfId="1" applyFont="1" applyFill="1" applyBorder="1" applyAlignment="1" applyProtection="1">
      <alignment wrapText="1"/>
    </xf>
    <xf numFmtId="0" fontId="9" fillId="0" borderId="32" xfId="1" applyFont="1" applyFill="1" applyBorder="1" applyAlignment="1" applyProtection="1">
      <alignment wrapText="1"/>
    </xf>
    <xf numFmtId="0" fontId="9" fillId="0" borderId="19" xfId="1" applyFont="1" applyBorder="1" applyAlignment="1" applyProtection="1">
      <alignment horizontal="center" wrapText="1"/>
    </xf>
    <xf numFmtId="0" fontId="9" fillId="0" borderId="19" xfId="1" applyNumberFormat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wrapText="1"/>
    </xf>
    <xf numFmtId="38" fontId="9" fillId="0" borderId="19" xfId="23" applyNumberFormat="1" applyFont="1" applyFill="1" applyBorder="1" applyAlignment="1" applyProtection="1">
      <alignment horizontal="center" wrapText="1"/>
    </xf>
    <xf numFmtId="3" fontId="9" fillId="0" borderId="2" xfId="1" applyNumberFormat="1" applyFont="1" applyFill="1" applyBorder="1" applyAlignment="1" applyProtection="1">
      <alignment horizontal="center" wrapText="1"/>
    </xf>
    <xf numFmtId="2" fontId="9" fillId="2" borderId="2" xfId="30" applyNumberFormat="1" applyFont="1" applyFill="1" applyBorder="1" applyAlignment="1" applyProtection="1">
      <alignment horizontal="center" wrapText="1"/>
      <protection locked="0"/>
    </xf>
    <xf numFmtId="38" fontId="9" fillId="0" borderId="31" xfId="23" applyNumberFormat="1" applyFont="1" applyFill="1" applyBorder="1" applyAlignment="1" applyProtection="1">
      <alignment horizontal="left" vertical="center" wrapText="1"/>
    </xf>
    <xf numFmtId="38" fontId="9" fillId="0" borderId="32" xfId="23" applyNumberFormat="1" applyFont="1" applyFill="1" applyBorder="1" applyAlignment="1" applyProtection="1">
      <alignment horizontal="left" vertical="center" wrapText="1"/>
    </xf>
    <xf numFmtId="2" fontId="9" fillId="0" borderId="2" xfId="30" applyNumberFormat="1" applyFont="1" applyFill="1" applyBorder="1" applyAlignment="1" applyProtection="1">
      <alignment horizontal="center" wrapText="1"/>
      <protection locked="0"/>
    </xf>
    <xf numFmtId="0" fontId="9" fillId="0" borderId="4" xfId="1" applyFont="1" applyFill="1" applyBorder="1" applyAlignment="1" applyProtection="1">
      <alignment horizontal="center" wrapText="1"/>
    </xf>
    <xf numFmtId="0" fontId="9" fillId="0" borderId="5" xfId="1" applyFont="1" applyFill="1" applyBorder="1" applyAlignment="1" applyProtection="1">
      <alignment horizontal="center" wrapText="1"/>
    </xf>
    <xf numFmtId="0" fontId="9" fillId="0" borderId="5" xfId="1" applyNumberFormat="1" applyFont="1" applyFill="1" applyBorder="1" applyAlignment="1" applyProtection="1">
      <alignment horizontal="center" wrapText="1"/>
    </xf>
    <xf numFmtId="2" fontId="9" fillId="0" borderId="6" xfId="30" applyNumberFormat="1" applyFont="1" applyFill="1" applyBorder="1" applyAlignment="1" applyProtection="1">
      <alignment horizontal="right" wrapText="1"/>
      <protection locked="0"/>
    </xf>
    <xf numFmtId="0" fontId="9" fillId="0" borderId="26" xfId="1" applyFont="1" applyFill="1" applyBorder="1" applyAlignment="1" applyProtection="1">
      <alignment horizontal="center" wrapText="1"/>
    </xf>
    <xf numFmtId="0" fontId="9" fillId="0" borderId="26" xfId="25" applyNumberFormat="1" applyFont="1" applyFill="1" applyBorder="1" applyAlignment="1" applyProtection="1">
      <alignment horizontal="center" wrapText="1"/>
    </xf>
    <xf numFmtId="2" fontId="9" fillId="0" borderId="15" xfId="30" applyNumberFormat="1" applyFont="1" applyFill="1" applyBorder="1" applyAlignment="1" applyProtection="1">
      <alignment horizontal="right" wrapText="1"/>
      <protection locked="0"/>
    </xf>
    <xf numFmtId="9" fontId="9" fillId="0" borderId="0" xfId="6" applyFont="1" applyFill="1" applyAlignment="1" applyProtection="1">
      <alignment horizontal="center" wrapText="1"/>
    </xf>
    <xf numFmtId="0" fontId="9" fillId="0" borderId="2" xfId="25" applyNumberFormat="1" applyFont="1" applyFill="1" applyBorder="1" applyAlignment="1" applyProtection="1">
      <alignment horizontal="center" wrapText="1"/>
    </xf>
    <xf numFmtId="165" fontId="9" fillId="0" borderId="0" xfId="6" applyNumberFormat="1" applyFont="1" applyFill="1" applyAlignment="1" applyProtection="1">
      <alignment horizontal="center" wrapText="1"/>
    </xf>
    <xf numFmtId="0" fontId="9" fillId="3" borderId="2" xfId="1" applyFont="1" applyFill="1" applyBorder="1" applyAlignment="1" applyProtection="1">
      <alignment horizontal="center" wrapText="1"/>
    </xf>
    <xf numFmtId="0" fontId="9" fillId="3" borderId="2" xfId="25" applyNumberFormat="1" applyFont="1" applyFill="1" applyBorder="1" applyAlignment="1" applyProtection="1">
      <alignment horizontal="center" wrapText="1"/>
    </xf>
    <xf numFmtId="2" fontId="9" fillId="3" borderId="2" xfId="30" applyNumberFormat="1" applyFont="1" applyFill="1" applyBorder="1" applyAlignment="1" applyProtection="1">
      <alignment horizontal="right" wrapText="1"/>
    </xf>
    <xf numFmtId="9" fontId="9" fillId="0" borderId="2" xfId="6" applyFont="1" applyFill="1" applyBorder="1" applyAlignment="1" applyProtection="1">
      <alignment horizontal="center" wrapText="1"/>
    </xf>
    <xf numFmtId="2" fontId="9" fillId="0" borderId="2" xfId="30" applyNumberFormat="1" applyFont="1" applyFill="1" applyBorder="1" applyAlignment="1" applyProtection="1">
      <alignment horizontal="right" wrapText="1"/>
    </xf>
    <xf numFmtId="9" fontId="9" fillId="0" borderId="0" xfId="1" applyNumberFormat="1" applyFont="1" applyFill="1" applyBorder="1" applyAlignment="1" applyProtection="1">
      <alignment horizontal="center" wrapText="1"/>
    </xf>
    <xf numFmtId="0" fontId="9" fillId="3" borderId="5" xfId="1" applyFont="1" applyFill="1" applyBorder="1" applyAlignment="1" applyProtection="1">
      <alignment horizontal="center" wrapText="1"/>
    </xf>
    <xf numFmtId="0" fontId="9" fillId="3" borderId="5" xfId="1" applyNumberFormat="1" applyFont="1" applyFill="1" applyBorder="1" applyAlignment="1" applyProtection="1">
      <alignment horizontal="center" wrapText="1"/>
    </xf>
    <xf numFmtId="2" fontId="9" fillId="3" borderId="6" xfId="30" applyNumberFormat="1" applyFont="1" applyFill="1" applyBorder="1" applyAlignment="1" applyProtection="1">
      <alignment horizontal="right" wrapText="1"/>
    </xf>
    <xf numFmtId="0" fontId="9" fillId="4" borderId="0" xfId="1" applyFont="1" applyFill="1" applyAlignment="1" applyProtection="1">
      <alignment horizontal="center" wrapText="1"/>
    </xf>
    <xf numFmtId="0" fontId="9" fillId="4" borderId="0" xfId="1" applyFont="1" applyFill="1" applyAlignment="1" applyProtection="1">
      <alignment wrapText="1"/>
    </xf>
    <xf numFmtId="38" fontId="9" fillId="4" borderId="0" xfId="1" applyNumberFormat="1" applyFont="1" applyFill="1" applyAlignment="1" applyProtection="1">
      <alignment horizontal="center" wrapText="1"/>
    </xf>
    <xf numFmtId="2" fontId="9" fillId="4" borderId="0" xfId="30" applyNumberFormat="1" applyFont="1" applyFill="1" applyAlignment="1" applyProtection="1">
      <alignment wrapText="1"/>
    </xf>
    <xf numFmtId="0" fontId="9" fillId="6" borderId="1" xfId="1" applyFont="1" applyFill="1" applyBorder="1" applyAlignment="1" applyProtection="1">
      <alignment horizontal="center" wrapText="1"/>
    </xf>
    <xf numFmtId="38" fontId="9" fillId="6" borderId="2" xfId="23" applyNumberFormat="1" applyFont="1" applyFill="1" applyBorder="1" applyAlignment="1" applyProtection="1">
      <alignment horizontal="center" vertical="center" wrapText="1"/>
    </xf>
    <xf numFmtId="164" fontId="9" fillId="6" borderId="2" xfId="23" applyNumberFormat="1" applyFont="1" applyFill="1" applyBorder="1" applyAlignment="1" applyProtection="1">
      <alignment horizontal="center" vertical="center" wrapText="1"/>
    </xf>
    <xf numFmtId="2" fontId="9" fillId="6" borderId="2" xfId="30" applyNumberFormat="1" applyFont="1" applyFill="1" applyBorder="1" applyAlignment="1" applyProtection="1">
      <alignment horizontal="right" wrapText="1"/>
      <protection locked="0"/>
    </xf>
    <xf numFmtId="38" fontId="9" fillId="0" borderId="2" xfId="1" applyNumberFormat="1" applyFont="1" applyFill="1" applyBorder="1" applyAlignment="1" applyProtection="1">
      <alignment horizontal="center" wrapText="1"/>
    </xf>
    <xf numFmtId="0" fontId="9" fillId="6" borderId="2" xfId="1" applyNumberFormat="1" applyFont="1" applyFill="1" applyBorder="1" applyAlignment="1" applyProtection="1">
      <alignment horizontal="center" wrapText="1"/>
    </xf>
    <xf numFmtId="0" fontId="9" fillId="6" borderId="1" xfId="1" applyFont="1" applyFill="1" applyBorder="1" applyAlignment="1" applyProtection="1">
      <alignment horizontal="right" wrapText="1"/>
    </xf>
    <xf numFmtId="0" fontId="9" fillId="0" borderId="2" xfId="1" applyFont="1" applyBorder="1" applyAlignment="1" applyProtection="1">
      <alignment horizontal="center" wrapText="1"/>
    </xf>
    <xf numFmtId="0" fontId="9" fillId="6" borderId="2" xfId="1" applyFont="1" applyFill="1" applyBorder="1" applyAlignment="1" applyProtection="1">
      <alignment horizontal="center" wrapText="1"/>
    </xf>
    <xf numFmtId="0" fontId="9" fillId="6" borderId="2" xfId="25" applyNumberFormat="1" applyFont="1" applyFill="1" applyBorder="1" applyAlignment="1" applyProtection="1">
      <alignment horizontal="center" wrapText="1"/>
    </xf>
    <xf numFmtId="2" fontId="9" fillId="6" borderId="2" xfId="30" applyNumberFormat="1" applyFont="1" applyFill="1" applyBorder="1" applyAlignment="1" applyProtection="1">
      <alignment horizontal="right" wrapText="1"/>
    </xf>
    <xf numFmtId="0" fontId="9" fillId="6" borderId="5" xfId="1" applyFont="1" applyFill="1" applyBorder="1" applyAlignment="1" applyProtection="1">
      <alignment horizontal="center" wrapText="1"/>
    </xf>
    <xf numFmtId="0" fontId="9" fillId="6" borderId="5" xfId="1" applyNumberFormat="1" applyFont="1" applyFill="1" applyBorder="1" applyAlignment="1" applyProtection="1">
      <alignment horizontal="center" wrapText="1"/>
    </xf>
    <xf numFmtId="2" fontId="9" fillId="6" borderId="6" xfId="30" applyNumberFormat="1" applyFont="1" applyFill="1" applyBorder="1" applyAlignment="1" applyProtection="1">
      <alignment horizontal="right" wrapText="1"/>
    </xf>
    <xf numFmtId="0" fontId="9" fillId="7" borderId="2" xfId="1" applyFont="1" applyFill="1" applyBorder="1" applyAlignment="1" applyProtection="1">
      <alignment horizontal="center" wrapText="1"/>
    </xf>
    <xf numFmtId="0" fontId="9" fillId="7" borderId="2" xfId="25" applyNumberFormat="1" applyFont="1" applyFill="1" applyBorder="1" applyAlignment="1" applyProtection="1">
      <alignment horizontal="center" wrapText="1"/>
    </xf>
    <xf numFmtId="2" fontId="9" fillId="7" borderId="2" xfId="30" applyNumberFormat="1" applyFont="1" applyFill="1" applyBorder="1" applyAlignment="1" applyProtection="1">
      <alignment horizontal="right" wrapText="1"/>
    </xf>
    <xf numFmtId="0" fontId="9" fillId="7" borderId="5" xfId="1" applyFont="1" applyFill="1" applyBorder="1" applyAlignment="1" applyProtection="1">
      <alignment horizontal="center" wrapText="1"/>
    </xf>
    <xf numFmtId="0" fontId="9" fillId="7" borderId="5" xfId="1" applyNumberFormat="1" applyFont="1" applyFill="1" applyBorder="1" applyAlignment="1" applyProtection="1">
      <alignment horizontal="center" wrapText="1"/>
    </xf>
    <xf numFmtId="2" fontId="9" fillId="7" borderId="6" xfId="30" applyNumberFormat="1" applyFont="1" applyFill="1" applyBorder="1" applyAlignment="1" applyProtection="1">
      <alignment horizontal="right" wrapText="1"/>
    </xf>
    <xf numFmtId="0" fontId="9" fillId="8" borderId="2" xfId="1" applyFont="1" applyFill="1" applyBorder="1" applyAlignment="1" applyProtection="1">
      <alignment horizontal="center" wrapText="1"/>
    </xf>
    <xf numFmtId="0" fontId="9" fillId="8" borderId="2" xfId="25" applyNumberFormat="1" applyFont="1" applyFill="1" applyBorder="1" applyAlignment="1" applyProtection="1">
      <alignment horizontal="center" wrapText="1"/>
    </xf>
    <xf numFmtId="2" fontId="9" fillId="8" borderId="2" xfId="30" applyNumberFormat="1" applyFont="1" applyFill="1" applyBorder="1" applyAlignment="1" applyProtection="1">
      <alignment horizontal="right" wrapText="1"/>
    </xf>
    <xf numFmtId="0" fontId="9" fillId="8" borderId="5" xfId="1" applyFont="1" applyFill="1" applyBorder="1" applyAlignment="1" applyProtection="1">
      <alignment horizontal="center" wrapText="1"/>
    </xf>
    <xf numFmtId="0" fontId="9" fillId="8" borderId="5" xfId="1" applyNumberFormat="1" applyFont="1" applyFill="1" applyBorder="1" applyAlignment="1" applyProtection="1">
      <alignment horizontal="center" wrapText="1"/>
    </xf>
    <xf numFmtId="2" fontId="9" fillId="8" borderId="6" xfId="30" applyNumberFormat="1" applyFont="1" applyFill="1" applyBorder="1" applyAlignment="1" applyProtection="1">
      <alignment horizontal="right" wrapText="1"/>
    </xf>
    <xf numFmtId="0" fontId="9" fillId="9" borderId="2" xfId="1" applyFont="1" applyFill="1" applyBorder="1" applyAlignment="1" applyProtection="1">
      <alignment horizontal="center" wrapText="1"/>
    </xf>
    <xf numFmtId="0" fontId="9" fillId="9" borderId="2" xfId="25" applyNumberFormat="1" applyFont="1" applyFill="1" applyBorder="1" applyAlignment="1" applyProtection="1">
      <alignment horizontal="center" wrapText="1"/>
    </xf>
    <xf numFmtId="2" fontId="9" fillId="9" borderId="2" xfId="30" applyNumberFormat="1" applyFont="1" applyFill="1" applyBorder="1" applyAlignment="1" applyProtection="1">
      <alignment horizontal="right" wrapText="1"/>
    </xf>
    <xf numFmtId="0" fontId="9" fillId="9" borderId="5" xfId="1" applyFont="1" applyFill="1" applyBorder="1" applyAlignment="1" applyProtection="1">
      <alignment horizontal="center" wrapText="1"/>
    </xf>
    <xf numFmtId="0" fontId="9" fillId="9" borderId="5" xfId="1" applyNumberFormat="1" applyFont="1" applyFill="1" applyBorder="1" applyAlignment="1" applyProtection="1">
      <alignment horizontal="center" wrapText="1"/>
    </xf>
    <xf numFmtId="2" fontId="9" fillId="9" borderId="6" xfId="30" applyNumberFormat="1" applyFont="1" applyFill="1" applyBorder="1" applyAlignment="1" applyProtection="1">
      <alignment horizontal="right" wrapText="1"/>
    </xf>
    <xf numFmtId="0" fontId="9" fillId="0" borderId="0" xfId="1" applyFont="1" applyFill="1" applyAlignment="1" applyProtection="1">
      <alignment horizontal="center" wrapText="1"/>
    </xf>
    <xf numFmtId="38" fontId="9" fillId="0" borderId="0" xfId="1" applyNumberFormat="1" applyFont="1" applyFill="1" applyAlignment="1" applyProtection="1">
      <alignment horizontal="center" wrapText="1"/>
    </xf>
    <xf numFmtId="2" fontId="9" fillId="0" borderId="0" xfId="30" applyNumberFormat="1" applyFont="1" applyFill="1" applyAlignment="1" applyProtection="1">
      <alignment wrapText="1"/>
    </xf>
    <xf numFmtId="0" fontId="9" fillId="0" borderId="1" xfId="1" applyFont="1" applyFill="1" applyBorder="1" applyAlignment="1" applyProtection="1">
      <alignment horizontal="center"/>
    </xf>
    <xf numFmtId="0" fontId="9" fillId="0" borderId="2" xfId="23" applyFont="1" applyFill="1" applyBorder="1" applyAlignment="1" applyProtection="1">
      <alignment horizontal="center" vertical="center"/>
    </xf>
    <xf numFmtId="0" fontId="9" fillId="0" borderId="2" xfId="23" applyNumberFormat="1" applyFont="1" applyFill="1" applyBorder="1" applyAlignment="1" applyProtection="1">
      <alignment horizontal="center" vertical="center"/>
    </xf>
    <xf numFmtId="2" fontId="9" fillId="0" borderId="2" xfId="30" applyNumberFormat="1" applyFont="1" applyFill="1" applyBorder="1" applyAlignment="1" applyProtection="1">
      <alignment horizontal="right"/>
      <protection locked="0"/>
    </xf>
    <xf numFmtId="38" fontId="9" fillId="0" borderId="2" xfId="23" applyNumberFormat="1" applyFont="1" applyFill="1" applyBorder="1" applyAlignment="1" applyProtection="1">
      <alignment horizontal="center" vertical="center"/>
    </xf>
    <xf numFmtId="38" fontId="9" fillId="0" borderId="10" xfId="23" applyNumberFormat="1" applyFont="1" applyFill="1" applyBorder="1" applyAlignment="1" applyProtection="1">
      <alignment horizontal="left" vertical="center"/>
    </xf>
    <xf numFmtId="38" fontId="9" fillId="0" borderId="22" xfId="23" applyNumberFormat="1" applyFont="1" applyFill="1" applyBorder="1" applyAlignment="1" applyProtection="1">
      <alignment horizontal="left" vertical="center"/>
    </xf>
    <xf numFmtId="2" fontId="9" fillId="0" borderId="2" xfId="23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/>
    </xf>
    <xf numFmtId="2" fontId="9" fillId="0" borderId="19" xfId="30" applyNumberFormat="1" applyFont="1" applyFill="1" applyBorder="1" applyAlignment="1" applyProtection="1">
      <alignment horizontal="right"/>
      <protection locked="0"/>
    </xf>
    <xf numFmtId="0" fontId="9" fillId="7" borderId="1" xfId="1" applyFont="1" applyFill="1" applyBorder="1" applyAlignment="1" applyProtection="1">
      <alignment horizontal="center"/>
    </xf>
    <xf numFmtId="38" fontId="9" fillId="7" borderId="2" xfId="23" applyNumberFormat="1" applyFont="1" applyFill="1" applyBorder="1" applyAlignment="1" applyProtection="1">
      <alignment horizontal="center" vertical="center"/>
    </xf>
    <xf numFmtId="164" fontId="9" fillId="7" borderId="2" xfId="23" applyNumberFormat="1" applyFont="1" applyFill="1" applyBorder="1" applyAlignment="1" applyProtection="1">
      <alignment horizontal="center" vertical="center"/>
    </xf>
    <xf numFmtId="2" fontId="9" fillId="7" borderId="2" xfId="30" applyNumberFormat="1" applyFont="1" applyFill="1" applyBorder="1" applyAlignment="1" applyProtection="1">
      <alignment horizontal="right"/>
      <protection locked="0"/>
    </xf>
    <xf numFmtId="38" fontId="9" fillId="0" borderId="10" xfId="23" applyNumberFormat="1" applyFont="1" applyFill="1" applyBorder="1" applyAlignment="1" applyProtection="1">
      <alignment vertical="center"/>
    </xf>
    <xf numFmtId="38" fontId="9" fillId="0" borderId="22" xfId="23" applyNumberFormat="1" applyFont="1" applyFill="1" applyBorder="1" applyAlignment="1" applyProtection="1">
      <alignment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/>
    </xf>
    <xf numFmtId="38" fontId="9" fillId="0" borderId="2" xfId="1" applyNumberFormat="1" applyFont="1" applyFill="1" applyBorder="1" applyAlignment="1" applyProtection="1">
      <alignment horizontal="center"/>
    </xf>
    <xf numFmtId="0" fontId="9" fillId="7" borderId="2" xfId="1" applyNumberFormat="1" applyFont="1" applyFill="1" applyBorder="1" applyAlignment="1" applyProtection="1">
      <alignment horizontal="center"/>
    </xf>
    <xf numFmtId="0" fontId="9" fillId="7" borderId="1" xfId="1" applyFont="1" applyFill="1" applyBorder="1" applyAlignment="1" applyProtection="1">
      <alignment horizontal="right"/>
    </xf>
    <xf numFmtId="0" fontId="9" fillId="0" borderId="1" xfId="1" applyFont="1" applyFill="1" applyBorder="1" applyAlignment="1" applyProtection="1">
      <alignment horizontal="right"/>
    </xf>
    <xf numFmtId="38" fontId="9" fillId="0" borderId="10" xfId="16" applyNumberFormat="1" applyFont="1" applyFill="1" applyBorder="1" applyAlignment="1" applyProtection="1">
      <alignment horizontal="left"/>
    </xf>
    <xf numFmtId="38" fontId="9" fillId="0" borderId="22" xfId="16" applyNumberFormat="1" applyFont="1" applyFill="1" applyBorder="1" applyAlignment="1" applyProtection="1">
      <alignment horizontal="left"/>
    </xf>
    <xf numFmtId="38" fontId="9" fillId="0" borderId="19" xfId="23" applyNumberFormat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/>
    </xf>
    <xf numFmtId="0" fontId="9" fillId="0" borderId="22" xfId="1" applyFont="1" applyFill="1" applyBorder="1" applyAlignment="1" applyProtection="1">
      <alignment horizontal="left"/>
    </xf>
    <xf numFmtId="0" fontId="9" fillId="0" borderId="19" xfId="1" applyFont="1" applyFill="1" applyBorder="1" applyAlignment="1" applyProtection="1">
      <alignment horizontal="center"/>
    </xf>
    <xf numFmtId="0" fontId="9" fillId="0" borderId="10" xfId="1" applyFont="1" applyBorder="1" applyProtection="1"/>
    <xf numFmtId="0" fontId="9" fillId="0" borderId="22" xfId="1" applyFont="1" applyBorder="1" applyProtection="1"/>
    <xf numFmtId="0" fontId="9" fillId="0" borderId="2" xfId="1" applyFont="1" applyBorder="1" applyAlignment="1" applyProtection="1">
      <alignment horizontal="center"/>
    </xf>
    <xf numFmtId="0" fontId="9" fillId="0" borderId="31" xfId="1" applyFont="1" applyFill="1" applyBorder="1" applyProtection="1"/>
    <xf numFmtId="0" fontId="9" fillId="0" borderId="32" xfId="1" applyFont="1" applyFill="1" applyBorder="1" applyProtection="1"/>
    <xf numFmtId="0" fontId="9" fillId="0" borderId="19" xfId="1" applyFont="1" applyBorder="1" applyAlignment="1" applyProtection="1">
      <alignment horizontal="center"/>
    </xf>
    <xf numFmtId="0" fontId="9" fillId="0" borderId="19" xfId="1" applyNumberFormat="1" applyFont="1" applyFill="1" applyBorder="1" applyAlignment="1" applyProtection="1">
      <alignment horizontal="center"/>
    </xf>
    <xf numFmtId="0" fontId="9" fillId="0" borderId="31" xfId="1" applyFont="1" applyFill="1" applyBorder="1" applyAlignment="1" applyProtection="1"/>
    <xf numFmtId="38" fontId="9" fillId="0" borderId="32" xfId="23" applyNumberFormat="1" applyFont="1" applyFill="1" applyBorder="1" applyAlignment="1" applyProtection="1">
      <alignment horizontal="left"/>
    </xf>
    <xf numFmtId="38" fontId="9" fillId="0" borderId="19" xfId="23" applyNumberFormat="1" applyFont="1" applyFill="1" applyBorder="1" applyAlignment="1" applyProtection="1">
      <alignment horizontal="center"/>
    </xf>
    <xf numFmtId="3" fontId="9" fillId="0" borderId="19" xfId="1" applyNumberFormat="1" applyFont="1" applyFill="1" applyBorder="1" applyAlignment="1" applyProtection="1">
      <alignment horizontal="center"/>
    </xf>
    <xf numFmtId="2" fontId="9" fillId="2" borderId="2" xfId="30" applyNumberFormat="1" applyFont="1" applyFill="1" applyBorder="1" applyAlignment="1" applyProtection="1">
      <alignment horizontal="center"/>
      <protection locked="0"/>
    </xf>
    <xf numFmtId="38" fontId="9" fillId="0" borderId="31" xfId="23" applyNumberFormat="1" applyFont="1" applyFill="1" applyBorder="1" applyAlignment="1" applyProtection="1">
      <alignment horizontal="left" vertical="center"/>
    </xf>
    <xf numFmtId="38" fontId="9" fillId="0" borderId="32" xfId="23" applyNumberFormat="1" applyFont="1" applyFill="1" applyBorder="1" applyAlignment="1" applyProtection="1">
      <alignment horizontal="left" vertical="center"/>
    </xf>
    <xf numFmtId="2" fontId="9" fillId="0" borderId="2" xfId="30" applyNumberFormat="1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/>
    </xf>
    <xf numFmtId="0" fontId="9" fillId="0" borderId="5" xfId="1" applyNumberFormat="1" applyFont="1" applyFill="1" applyBorder="1" applyAlignment="1" applyProtection="1">
      <alignment horizontal="center"/>
    </xf>
    <xf numFmtId="2" fontId="9" fillId="0" borderId="6" xfId="30" applyNumberFormat="1" applyFont="1" applyFill="1" applyBorder="1" applyAlignment="1" applyProtection="1">
      <alignment horizontal="right"/>
      <protection locked="0"/>
    </xf>
    <xf numFmtId="0" fontId="9" fillId="0" borderId="28" xfId="1" applyFont="1" applyFill="1" applyBorder="1" applyAlignment="1" applyProtection="1">
      <alignment horizontal="center"/>
    </xf>
    <xf numFmtId="0" fontId="9" fillId="0" borderId="26" xfId="1" applyFont="1" applyFill="1" applyBorder="1" applyAlignment="1" applyProtection="1">
      <alignment horizontal="center"/>
    </xf>
    <xf numFmtId="0" fontId="9" fillId="0" borderId="26" xfId="25" applyNumberFormat="1" applyFont="1" applyFill="1" applyBorder="1" applyAlignment="1" applyProtection="1">
      <alignment horizontal="center"/>
    </xf>
    <xf numFmtId="2" fontId="9" fillId="0" borderId="15" xfId="30" applyNumberFormat="1" applyFont="1" applyFill="1" applyBorder="1" applyAlignment="1" applyProtection="1">
      <alignment horizontal="right"/>
      <protection locked="0"/>
    </xf>
    <xf numFmtId="0" fontId="9" fillId="0" borderId="2" xfId="25" applyNumberFormat="1" applyFont="1" applyFill="1" applyBorder="1" applyAlignment="1" applyProtection="1">
      <alignment horizontal="center"/>
    </xf>
    <xf numFmtId="0" fontId="12" fillId="0" borderId="11" xfId="1" applyFont="1" applyFill="1" applyBorder="1" applyAlignment="1" applyProtection="1">
      <alignment horizontal="center" vertical="top" wrapText="1"/>
    </xf>
    <xf numFmtId="0" fontId="9" fillId="0" borderId="30" xfId="1" applyFont="1" applyFill="1" applyBorder="1" applyAlignment="1" applyProtection="1">
      <alignment horizontal="center"/>
    </xf>
    <xf numFmtId="0" fontId="9" fillId="0" borderId="26" xfId="23" applyFont="1" applyFill="1" applyBorder="1" applyAlignment="1" applyProtection="1">
      <alignment horizontal="center" vertical="center"/>
    </xf>
    <xf numFmtId="0" fontId="9" fillId="0" borderId="26" xfId="23" applyNumberFormat="1" applyFont="1" applyFill="1" applyBorder="1" applyAlignment="1" applyProtection="1">
      <alignment horizontal="center" vertical="center"/>
    </xf>
    <xf numFmtId="2" fontId="9" fillId="0" borderId="26" xfId="30" applyNumberFormat="1" applyFont="1" applyFill="1" applyBorder="1" applyAlignment="1" applyProtection="1">
      <alignment horizontal="right"/>
      <protection locked="0"/>
    </xf>
    <xf numFmtId="0" fontId="9" fillId="0" borderId="0" xfId="1" applyFont="1" applyBorder="1" applyAlignment="1" applyProtection="1">
      <alignment horizontal="center"/>
    </xf>
    <xf numFmtId="164" fontId="9" fillId="0" borderId="2" xfId="1" applyNumberFormat="1" applyFont="1" applyFill="1" applyBorder="1" applyAlignment="1" applyProtection="1">
      <alignment horizontal="center"/>
    </xf>
    <xf numFmtId="0" fontId="9" fillId="8" borderId="1" xfId="1" applyFont="1" applyFill="1" applyBorder="1" applyAlignment="1" applyProtection="1">
      <alignment horizontal="center"/>
    </xf>
    <xf numFmtId="38" fontId="9" fillId="8" borderId="2" xfId="23" applyNumberFormat="1" applyFont="1" applyFill="1" applyBorder="1" applyAlignment="1" applyProtection="1">
      <alignment horizontal="center" vertical="center"/>
    </xf>
    <xf numFmtId="164" fontId="9" fillId="8" borderId="2" xfId="23" applyNumberFormat="1" applyFont="1" applyFill="1" applyBorder="1" applyAlignment="1" applyProtection="1">
      <alignment horizontal="center" vertical="center"/>
    </xf>
    <xf numFmtId="2" fontId="9" fillId="8" borderId="2" xfId="30" applyNumberFormat="1" applyFont="1" applyFill="1" applyBorder="1" applyAlignment="1" applyProtection="1">
      <alignment horizontal="right"/>
      <protection locked="0"/>
    </xf>
    <xf numFmtId="0" fontId="9" fillId="8" borderId="2" xfId="1" applyNumberFormat="1" applyFont="1" applyFill="1" applyBorder="1" applyAlignment="1" applyProtection="1">
      <alignment horizontal="center"/>
    </xf>
    <xf numFmtId="0" fontId="9" fillId="0" borderId="31" xfId="1" applyFont="1" applyBorder="1" applyProtection="1"/>
    <xf numFmtId="0" fontId="9" fillId="0" borderId="32" xfId="1" applyFont="1" applyBorder="1" applyProtection="1"/>
    <xf numFmtId="38" fontId="9" fillId="0" borderId="5" xfId="1" applyNumberFormat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>
      <alignment horizontal="center"/>
    </xf>
    <xf numFmtId="0" fontId="9" fillId="0" borderId="15" xfId="25" applyNumberFormat="1" applyFont="1" applyFill="1" applyBorder="1" applyAlignment="1" applyProtection="1">
      <alignment horizontal="center"/>
    </xf>
    <xf numFmtId="0" fontId="9" fillId="9" borderId="1" xfId="1" applyFont="1" applyFill="1" applyBorder="1" applyAlignment="1" applyProtection="1">
      <alignment horizontal="center"/>
    </xf>
    <xf numFmtId="38" fontId="9" fillId="9" borderId="2" xfId="23" applyNumberFormat="1" applyFont="1" applyFill="1" applyBorder="1" applyAlignment="1" applyProtection="1">
      <alignment horizontal="center" vertical="center"/>
    </xf>
    <xf numFmtId="164" fontId="9" fillId="9" borderId="2" xfId="23" applyNumberFormat="1" applyFont="1" applyFill="1" applyBorder="1" applyAlignment="1" applyProtection="1">
      <alignment horizontal="center" vertical="center"/>
    </xf>
    <xf numFmtId="2" fontId="9" fillId="9" borderId="2" xfId="30" applyNumberFormat="1" applyFont="1" applyFill="1" applyBorder="1" applyAlignment="1" applyProtection="1">
      <alignment horizontal="right"/>
      <protection locked="0"/>
    </xf>
    <xf numFmtId="0" fontId="9" fillId="9" borderId="2" xfId="1" applyNumberFormat="1" applyFont="1" applyFill="1" applyBorder="1" applyAlignment="1" applyProtection="1">
      <alignment horizontal="center"/>
    </xf>
    <xf numFmtId="0" fontId="9" fillId="9" borderId="1" xfId="1" applyFont="1" applyFill="1" applyBorder="1" applyAlignment="1" applyProtection="1">
      <alignment horizontal="right"/>
    </xf>
    <xf numFmtId="0" fontId="9" fillId="0" borderId="19" xfId="23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9" fillId="0" borderId="10" xfId="1" applyFont="1" applyFill="1" applyBorder="1" applyAlignment="1" applyProtection="1">
      <alignment horizontal="left"/>
    </xf>
    <xf numFmtId="0" fontId="9" fillId="0" borderId="22" xfId="1" applyFont="1" applyFill="1" applyBorder="1" applyAlignment="1" applyProtection="1">
      <alignment horizontal="left"/>
    </xf>
    <xf numFmtId="8" fontId="9" fillId="0" borderId="2" xfId="29" applyNumberFormat="1" applyFont="1" applyFill="1" applyBorder="1" applyAlignment="1" applyProtection="1">
      <alignment horizontal="right"/>
    </xf>
    <xf numFmtId="0" fontId="9" fillId="0" borderId="10" xfId="1" applyFont="1" applyFill="1" applyBorder="1" applyAlignment="1" applyProtection="1">
      <alignment horizontal="right"/>
    </xf>
    <xf numFmtId="0" fontId="9" fillId="0" borderId="22" xfId="1" applyFont="1" applyFill="1" applyBorder="1" applyAlignment="1" applyProtection="1">
      <alignment horizontal="right"/>
    </xf>
    <xf numFmtId="44" fontId="9" fillId="0" borderId="16" xfId="29" applyNumberFormat="1" applyFont="1" applyBorder="1" applyAlignment="1" applyProtection="1">
      <alignment horizontal="left" wrapText="1"/>
    </xf>
    <xf numFmtId="44" fontId="9" fillId="0" borderId="27" xfId="30" applyNumberFormat="1" applyFont="1" applyFill="1" applyBorder="1" applyAlignment="1" applyProtection="1">
      <alignment horizontal="left" wrapText="1"/>
    </xf>
    <xf numFmtId="44" fontId="12" fillId="0" borderId="0" xfId="0" applyNumberFormat="1" applyFont="1" applyAlignment="1">
      <alignment horizontal="left"/>
    </xf>
    <xf numFmtId="44" fontId="12" fillId="0" borderId="25" xfId="1" applyNumberFormat="1" applyFont="1" applyFill="1" applyBorder="1" applyAlignment="1" applyProtection="1">
      <alignment horizontal="left" vertical="top" wrapText="1"/>
    </xf>
    <xf numFmtId="44" fontId="9" fillId="0" borderId="29" xfId="30" applyNumberFormat="1" applyFont="1" applyFill="1" applyBorder="1" applyAlignment="1" applyProtection="1">
      <alignment horizontal="left" wrapText="1"/>
    </xf>
    <xf numFmtId="44" fontId="9" fillId="0" borderId="27" xfId="29" applyNumberFormat="1" applyFont="1" applyFill="1" applyBorder="1" applyAlignment="1" applyProtection="1">
      <alignment horizontal="left"/>
    </xf>
    <xf numFmtId="44" fontId="9" fillId="0" borderId="16" xfId="30" applyNumberFormat="1" applyFont="1" applyFill="1" applyBorder="1" applyAlignment="1" applyProtection="1">
      <alignment horizontal="left" wrapText="1"/>
    </xf>
    <xf numFmtId="44" fontId="9" fillId="0" borderId="16" xfId="29" applyNumberFormat="1" applyFont="1" applyFill="1" applyBorder="1" applyAlignment="1" applyProtection="1">
      <alignment horizontal="left" wrapText="1"/>
    </xf>
    <xf numFmtId="44" fontId="12" fillId="0" borderId="7" xfId="30" applyNumberFormat="1" applyFont="1" applyFill="1" applyBorder="1" applyAlignment="1" applyProtection="1">
      <alignment horizontal="left" wrapText="1"/>
    </xf>
    <xf numFmtId="44" fontId="9" fillId="0" borderId="8" xfId="30" applyNumberFormat="1" applyFont="1" applyFill="1" applyBorder="1" applyAlignment="1" applyProtection="1">
      <alignment horizontal="left" wrapText="1"/>
    </xf>
    <xf numFmtId="44" fontId="9" fillId="3" borderId="36" xfId="30" applyNumberFormat="1" applyFont="1" applyFill="1" applyBorder="1" applyAlignment="1" applyProtection="1">
      <alignment horizontal="left" wrapText="1"/>
    </xf>
    <xf numFmtId="44" fontId="9" fillId="0" borderId="3" xfId="30" applyNumberFormat="1" applyFont="1" applyFill="1" applyBorder="1" applyAlignment="1" applyProtection="1">
      <alignment horizontal="left" wrapText="1"/>
    </xf>
    <xf numFmtId="44" fontId="12" fillId="3" borderId="7" xfId="30" applyNumberFormat="1" applyFont="1" applyFill="1" applyBorder="1" applyAlignment="1" applyProtection="1">
      <alignment horizontal="left" wrapText="1"/>
    </xf>
    <xf numFmtId="44" fontId="9" fillId="4" borderId="0" xfId="1" applyNumberFormat="1" applyFont="1" applyFill="1" applyAlignment="1" applyProtection="1">
      <alignment horizontal="left" wrapText="1"/>
    </xf>
    <xf numFmtId="44" fontId="9" fillId="6" borderId="27" xfId="30" applyNumberFormat="1" applyFont="1" applyFill="1" applyBorder="1" applyAlignment="1" applyProtection="1">
      <alignment horizontal="left" wrapText="1"/>
    </xf>
    <xf numFmtId="44" fontId="9" fillId="6" borderId="36" xfId="30" applyNumberFormat="1" applyFont="1" applyFill="1" applyBorder="1" applyAlignment="1" applyProtection="1">
      <alignment horizontal="left" wrapText="1"/>
    </xf>
    <xf numFmtId="44" fontId="12" fillId="6" borderId="7" xfId="30" applyNumberFormat="1" applyFont="1" applyFill="1" applyBorder="1" applyAlignment="1" applyProtection="1">
      <alignment horizontal="left" wrapText="1"/>
    </xf>
    <xf numFmtId="44" fontId="9" fillId="0" borderId="27" xfId="30" applyNumberFormat="1" applyFont="1" applyFill="1" applyBorder="1" applyAlignment="1" applyProtection="1">
      <alignment horizontal="left"/>
    </xf>
    <xf numFmtId="44" fontId="9" fillId="7" borderId="27" xfId="30" applyNumberFormat="1" applyFont="1" applyFill="1" applyBorder="1" applyAlignment="1" applyProtection="1">
      <alignment horizontal="left"/>
    </xf>
    <xf numFmtId="44" fontId="9" fillId="0" borderId="16" xfId="30" applyNumberFormat="1" applyFont="1" applyFill="1" applyBorder="1" applyAlignment="1" applyProtection="1">
      <alignment horizontal="left"/>
    </xf>
    <xf numFmtId="44" fontId="9" fillId="0" borderId="16" xfId="29" applyNumberFormat="1" applyFont="1" applyFill="1" applyBorder="1" applyAlignment="1" applyProtection="1">
      <alignment horizontal="left"/>
    </xf>
    <xf numFmtId="44" fontId="12" fillId="0" borderId="7" xfId="30" applyNumberFormat="1" applyFont="1" applyFill="1" applyBorder="1" applyAlignment="1" applyProtection="1">
      <alignment horizontal="left"/>
    </xf>
    <xf numFmtId="44" fontId="9" fillId="0" borderId="8" xfId="30" applyNumberFormat="1" applyFont="1" applyFill="1" applyBorder="1" applyAlignment="1" applyProtection="1">
      <alignment horizontal="left"/>
    </xf>
    <xf numFmtId="44" fontId="9" fillId="7" borderId="36" xfId="30" applyNumberFormat="1" applyFont="1" applyFill="1" applyBorder="1" applyAlignment="1" applyProtection="1">
      <alignment horizontal="left" wrapText="1"/>
    </xf>
    <xf numFmtId="44" fontId="12" fillId="7" borderId="7" xfId="30" applyNumberFormat="1" applyFont="1" applyFill="1" applyBorder="1" applyAlignment="1" applyProtection="1">
      <alignment horizontal="left" wrapText="1"/>
    </xf>
    <xf numFmtId="44" fontId="12" fillId="0" borderId="13" xfId="1" applyNumberFormat="1" applyFont="1" applyFill="1" applyBorder="1" applyAlignment="1" applyProtection="1">
      <alignment horizontal="left" vertical="top" wrapText="1"/>
    </xf>
    <xf numFmtId="44" fontId="9" fillId="0" borderId="33" xfId="30" applyNumberFormat="1" applyFont="1" applyFill="1" applyBorder="1" applyAlignment="1" applyProtection="1">
      <alignment horizontal="left"/>
    </xf>
    <xf numFmtId="44" fontId="9" fillId="8" borderId="27" xfId="30" applyNumberFormat="1" applyFont="1" applyFill="1" applyBorder="1" applyAlignment="1" applyProtection="1">
      <alignment horizontal="left"/>
    </xf>
    <xf numFmtId="44" fontId="9" fillId="8" borderId="16" xfId="30" applyNumberFormat="1" applyFont="1" applyFill="1" applyBorder="1" applyAlignment="1" applyProtection="1">
      <alignment horizontal="left"/>
    </xf>
    <xf numFmtId="44" fontId="9" fillId="8" borderId="36" xfId="30" applyNumberFormat="1" applyFont="1" applyFill="1" applyBorder="1" applyAlignment="1" applyProtection="1">
      <alignment horizontal="left" wrapText="1"/>
    </xf>
    <xf numFmtId="44" fontId="12" fillId="8" borderId="7" xfId="30" applyNumberFormat="1" applyFont="1" applyFill="1" applyBorder="1" applyAlignment="1" applyProtection="1">
      <alignment horizontal="left" wrapText="1"/>
    </xf>
    <xf numFmtId="44" fontId="9" fillId="9" borderId="27" xfId="30" applyNumberFormat="1" applyFont="1" applyFill="1" applyBorder="1" applyAlignment="1" applyProtection="1">
      <alignment horizontal="left"/>
    </xf>
    <xf numFmtId="44" fontId="9" fillId="9" borderId="16" xfId="30" applyNumberFormat="1" applyFont="1" applyFill="1" applyBorder="1" applyAlignment="1" applyProtection="1">
      <alignment horizontal="left"/>
    </xf>
    <xf numFmtId="44" fontId="9" fillId="0" borderId="34" xfId="30" applyNumberFormat="1" applyFont="1" applyFill="1" applyBorder="1" applyAlignment="1" applyProtection="1">
      <alignment horizontal="left"/>
    </xf>
    <xf numFmtId="44" fontId="9" fillId="9" borderId="36" xfId="30" applyNumberFormat="1" applyFont="1" applyFill="1" applyBorder="1" applyAlignment="1" applyProtection="1">
      <alignment horizontal="left" wrapText="1"/>
    </xf>
    <xf numFmtId="44" fontId="12" fillId="9" borderId="7" xfId="30" applyNumberFormat="1" applyFont="1" applyFill="1" applyBorder="1" applyAlignment="1" applyProtection="1">
      <alignment horizontal="left" wrapText="1"/>
    </xf>
    <xf numFmtId="44" fontId="9" fillId="10" borderId="7" xfId="1" applyNumberFormat="1" applyFont="1" applyFill="1" applyBorder="1" applyAlignment="1" applyProtection="1">
      <alignment horizontal="left" wrapText="1"/>
    </xf>
    <xf numFmtId="44" fontId="9" fillId="0" borderId="0" xfId="1" applyNumberFormat="1" applyFont="1" applyFill="1" applyAlignment="1" applyProtection="1">
      <alignment horizontal="left" wrapText="1"/>
    </xf>
    <xf numFmtId="0" fontId="9" fillId="7" borderId="10" xfId="1" applyFont="1" applyFill="1" applyBorder="1" applyAlignment="1" applyProtection="1">
      <alignment horizontal="left"/>
    </xf>
    <xf numFmtId="0" fontId="9" fillId="7" borderId="22" xfId="1" applyFont="1" applyFill="1" applyBorder="1" applyAlignment="1" applyProtection="1">
      <alignment horizontal="left"/>
    </xf>
    <xf numFmtId="0" fontId="9" fillId="7" borderId="2" xfId="1" applyFont="1" applyFill="1" applyBorder="1" applyAlignment="1" applyProtection="1">
      <alignment horizontal="center"/>
    </xf>
    <xf numFmtId="0" fontId="9" fillId="8" borderId="10" xfId="1" applyFont="1" applyFill="1" applyBorder="1" applyAlignment="1" applyProtection="1">
      <alignment horizontal="left"/>
    </xf>
    <xf numFmtId="0" fontId="9" fillId="8" borderId="22" xfId="1" applyFont="1" applyFill="1" applyBorder="1" applyAlignment="1" applyProtection="1">
      <alignment horizontal="left"/>
    </xf>
    <xf numFmtId="0" fontId="9" fillId="8" borderId="0" xfId="1" applyFont="1" applyFill="1" applyAlignment="1" applyProtection="1">
      <alignment wrapText="1"/>
    </xf>
    <xf numFmtId="44" fontId="9" fillId="0" borderId="2" xfId="30" applyNumberFormat="1" applyFont="1" applyFill="1" applyBorder="1" applyAlignment="1" applyProtection="1">
      <alignment horizontal="left"/>
    </xf>
    <xf numFmtId="0" fontId="9" fillId="8" borderId="2" xfId="1" applyFont="1" applyFill="1" applyBorder="1" applyAlignment="1" applyProtection="1">
      <alignment wrapText="1"/>
    </xf>
    <xf numFmtId="0" fontId="9" fillId="8" borderId="1" xfId="1" applyFont="1" applyFill="1" applyBorder="1" applyAlignment="1" applyProtection="1">
      <alignment horizontal="right"/>
    </xf>
    <xf numFmtId="44" fontId="9" fillId="0" borderId="16" xfId="29" applyFont="1" applyFill="1" applyBorder="1" applyAlignment="1" applyProtection="1">
      <alignment horizontal="right"/>
    </xf>
    <xf numFmtId="0" fontId="9" fillId="9" borderId="10" xfId="1" applyFont="1" applyFill="1" applyBorder="1" applyAlignment="1" applyProtection="1">
      <alignment horizontal="left"/>
    </xf>
    <xf numFmtId="0" fontId="9" fillId="9" borderId="22" xfId="1" applyFont="1" applyFill="1" applyBorder="1" applyAlignment="1" applyProtection="1">
      <alignment horizontal="left"/>
    </xf>
    <xf numFmtId="0" fontId="9" fillId="9" borderId="2" xfId="1" applyFont="1" applyFill="1" applyBorder="1" applyAlignment="1" applyProtection="1">
      <alignment horizontal="center"/>
    </xf>
    <xf numFmtId="0" fontId="9" fillId="5" borderId="1" xfId="1" applyFont="1" applyFill="1" applyBorder="1" applyAlignment="1" applyProtection="1">
      <alignment horizontal="center" wrapText="1"/>
    </xf>
    <xf numFmtId="38" fontId="9" fillId="5" borderId="2" xfId="23" applyNumberFormat="1" applyFont="1" applyFill="1" applyBorder="1" applyAlignment="1" applyProtection="1">
      <alignment horizontal="center" vertical="center" wrapText="1"/>
    </xf>
    <xf numFmtId="164" fontId="9" fillId="5" borderId="2" xfId="23" applyNumberFormat="1" applyFont="1" applyFill="1" applyBorder="1" applyAlignment="1" applyProtection="1">
      <alignment horizontal="center" vertical="center" wrapText="1"/>
    </xf>
    <xf numFmtId="2" fontId="9" fillId="5" borderId="2" xfId="30" applyNumberFormat="1" applyFont="1" applyFill="1" applyBorder="1" applyAlignment="1" applyProtection="1">
      <alignment horizontal="right" wrapText="1"/>
      <protection locked="0"/>
    </xf>
    <xf numFmtId="44" fontId="9" fillId="5" borderId="27" xfId="30" applyNumberFormat="1" applyFont="1" applyFill="1" applyBorder="1" applyAlignment="1" applyProtection="1">
      <alignment horizontal="left" wrapText="1"/>
    </xf>
    <xf numFmtId="0" fontId="9" fillId="5" borderId="2" xfId="1" applyNumberFormat="1" applyFont="1" applyFill="1" applyBorder="1" applyAlignment="1" applyProtection="1">
      <alignment horizontal="center" wrapText="1"/>
    </xf>
    <xf numFmtId="0" fontId="9" fillId="5" borderId="1" xfId="1" applyFont="1" applyFill="1" applyBorder="1" applyAlignment="1" applyProtection="1">
      <alignment horizontal="right" wrapText="1"/>
    </xf>
    <xf numFmtId="0" fontId="9" fillId="5" borderId="10" xfId="1" applyFont="1" applyFill="1" applyBorder="1" applyAlignment="1" applyProtection="1">
      <alignment horizontal="left"/>
    </xf>
    <xf numFmtId="0" fontId="9" fillId="5" borderId="22" xfId="1" applyFont="1" applyFill="1" applyBorder="1" applyAlignment="1" applyProtection="1">
      <alignment horizontal="left"/>
    </xf>
    <xf numFmtId="38" fontId="9" fillId="5" borderId="2" xfId="23" applyNumberFormat="1" applyFont="1" applyFill="1" applyBorder="1" applyAlignment="1" applyProtection="1">
      <alignment horizontal="center" vertical="center"/>
    </xf>
    <xf numFmtId="0" fontId="9" fillId="5" borderId="2" xfId="1" applyNumberFormat="1" applyFont="1" applyFill="1" applyBorder="1" applyAlignment="1" applyProtection="1">
      <alignment horizontal="center"/>
    </xf>
    <xf numFmtId="8" fontId="9" fillId="5" borderId="2" xfId="29" applyNumberFormat="1" applyFont="1" applyFill="1" applyBorder="1" applyAlignment="1">
      <alignment horizontal="right"/>
    </xf>
    <xf numFmtId="44" fontId="9" fillId="5" borderId="27" xfId="29" applyNumberFormat="1" applyFont="1" applyFill="1" applyBorder="1" applyAlignment="1" applyProtection="1">
      <alignment horizontal="left"/>
    </xf>
    <xf numFmtId="164" fontId="9" fillId="5" borderId="2" xfId="23" applyNumberFormat="1" applyFont="1" applyFill="1" applyBorder="1" applyAlignment="1" applyProtection="1">
      <alignment horizontal="center" vertical="center"/>
    </xf>
    <xf numFmtId="0" fontId="9" fillId="7" borderId="1" xfId="1" applyFont="1" applyFill="1" applyBorder="1" applyAlignment="1" applyProtection="1">
      <alignment horizontal="right" wrapText="1"/>
    </xf>
    <xf numFmtId="0" fontId="9" fillId="8" borderId="1" xfId="1" applyFont="1" applyFill="1" applyBorder="1" applyAlignment="1" applyProtection="1">
      <alignment horizontal="right" wrapText="1"/>
    </xf>
    <xf numFmtId="0" fontId="9" fillId="8" borderId="2" xfId="1" applyFont="1" applyFill="1" applyBorder="1" applyAlignment="1" applyProtection="1">
      <alignment horizontal="center"/>
    </xf>
    <xf numFmtId="2" fontId="9" fillId="8" borderId="2" xfId="30" applyNumberFormat="1" applyFont="1" applyFill="1" applyBorder="1" applyAlignment="1" applyProtection="1">
      <alignment horizontal="center"/>
      <protection locked="0"/>
    </xf>
    <xf numFmtId="44" fontId="9" fillId="8" borderId="2" xfId="30" applyNumberFormat="1" applyFont="1" applyFill="1" applyBorder="1" applyAlignment="1" applyProtection="1">
      <alignment horizontal="center"/>
    </xf>
    <xf numFmtId="0" fontId="9" fillId="0" borderId="41" xfId="1" applyFont="1" applyFill="1" applyBorder="1" applyAlignment="1" applyProtection="1">
      <alignment horizontal="left" wrapText="1"/>
    </xf>
    <xf numFmtId="0" fontId="9" fillId="0" borderId="38" xfId="1" applyFont="1" applyFill="1" applyBorder="1" applyAlignment="1" applyProtection="1">
      <alignment horizontal="left" wrapText="1"/>
    </xf>
    <xf numFmtId="0" fontId="12" fillId="9" borderId="39" xfId="1" applyFont="1" applyFill="1" applyBorder="1" applyAlignment="1" applyProtection="1">
      <alignment horizontal="left" wrapText="1"/>
    </xf>
    <xf numFmtId="0" fontId="12" fillId="9" borderId="40" xfId="1" applyFont="1" applyFill="1" applyBorder="1" applyAlignment="1" applyProtection="1">
      <alignment horizontal="left" wrapText="1"/>
    </xf>
    <xf numFmtId="0" fontId="12" fillId="9" borderId="23" xfId="1" applyFont="1" applyFill="1" applyBorder="1" applyAlignment="1" applyProtection="1">
      <alignment horizontal="left" wrapText="1"/>
    </xf>
    <xf numFmtId="0" fontId="12" fillId="10" borderId="11" xfId="1" applyFont="1" applyFill="1" applyBorder="1" applyAlignment="1" applyProtection="1">
      <alignment horizontal="left" wrapText="1"/>
    </xf>
    <xf numFmtId="0" fontId="12" fillId="10" borderId="12" xfId="1" applyFont="1" applyFill="1" applyBorder="1" applyAlignment="1" applyProtection="1">
      <alignment horizontal="left" wrapText="1"/>
    </xf>
    <xf numFmtId="0" fontId="12" fillId="10" borderId="13" xfId="1" applyFont="1" applyFill="1" applyBorder="1" applyAlignment="1" applyProtection="1">
      <alignment horizontal="left" wrapText="1"/>
    </xf>
    <xf numFmtId="38" fontId="9" fillId="9" borderId="10" xfId="23" applyNumberFormat="1" applyFont="1" applyFill="1" applyBorder="1" applyAlignment="1" applyProtection="1">
      <alignment horizontal="center" vertical="center"/>
    </xf>
    <xf numFmtId="38" fontId="9" fillId="9" borderId="22" xfId="23" applyNumberFormat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0" fontId="9" fillId="0" borderId="9" xfId="1" applyFont="1" applyFill="1" applyBorder="1" applyAlignment="1" applyProtection="1">
      <alignment horizontal="left"/>
    </xf>
    <xf numFmtId="0" fontId="9" fillId="0" borderId="21" xfId="1" applyFont="1" applyFill="1" applyBorder="1" applyAlignment="1" applyProtection="1">
      <alignment horizontal="left"/>
    </xf>
    <xf numFmtId="0" fontId="12" fillId="9" borderId="37" xfId="1" applyFont="1" applyFill="1" applyBorder="1" applyAlignment="1" applyProtection="1">
      <alignment horizontal="left" wrapText="1"/>
    </xf>
    <xf numFmtId="0" fontId="12" fillId="9" borderId="38" xfId="1" applyFont="1" applyFill="1" applyBorder="1" applyAlignment="1" applyProtection="1">
      <alignment horizontal="left" wrapText="1"/>
    </xf>
    <xf numFmtId="0" fontId="12" fillId="9" borderId="22" xfId="1" applyFont="1" applyFill="1" applyBorder="1" applyAlignment="1" applyProtection="1">
      <alignment horizontal="left" wrapText="1"/>
    </xf>
    <xf numFmtId="0" fontId="9" fillId="0" borderId="10" xfId="1" applyFont="1" applyFill="1" applyBorder="1" applyAlignment="1" applyProtection="1">
      <alignment horizontal="left" wrapText="1"/>
    </xf>
    <xf numFmtId="0" fontId="9" fillId="0" borderId="22" xfId="1" applyFont="1" applyFill="1" applyBorder="1" applyAlignment="1" applyProtection="1">
      <alignment horizontal="left" wrapText="1"/>
    </xf>
    <xf numFmtId="38" fontId="9" fillId="0" borderId="10" xfId="23" applyNumberFormat="1" applyFont="1" applyFill="1" applyBorder="1" applyAlignment="1" applyProtection="1">
      <alignment horizontal="left" vertical="center"/>
    </xf>
    <xf numFmtId="38" fontId="9" fillId="0" borderId="22" xfId="23" applyNumberFormat="1" applyFont="1" applyFill="1" applyBorder="1" applyAlignment="1" applyProtection="1">
      <alignment horizontal="left" vertical="center"/>
    </xf>
    <xf numFmtId="38" fontId="9" fillId="9" borderId="10" xfId="23" applyNumberFormat="1" applyFont="1" applyFill="1" applyBorder="1" applyAlignment="1" applyProtection="1">
      <alignment horizontal="left" vertical="center"/>
    </xf>
    <xf numFmtId="38" fontId="9" fillId="9" borderId="22" xfId="23" applyNumberFormat="1" applyFont="1" applyFill="1" applyBorder="1" applyAlignment="1" applyProtection="1">
      <alignment horizontal="left" vertical="center"/>
    </xf>
    <xf numFmtId="38" fontId="9" fillId="9" borderId="10" xfId="16" applyNumberFormat="1" applyFont="1" applyFill="1" applyBorder="1" applyAlignment="1" applyProtection="1">
      <alignment horizontal="left"/>
    </xf>
    <xf numFmtId="38" fontId="9" fillId="9" borderId="22" xfId="16" applyNumberFormat="1" applyFont="1" applyFill="1" applyBorder="1" applyAlignment="1" applyProtection="1">
      <alignment horizontal="left"/>
    </xf>
    <xf numFmtId="38" fontId="9" fillId="0" borderId="10" xfId="16" applyNumberFormat="1" applyFont="1" applyFill="1" applyBorder="1" applyAlignment="1" applyProtection="1">
      <alignment horizontal="left"/>
    </xf>
    <xf numFmtId="38" fontId="9" fillId="0" borderId="22" xfId="16" applyNumberFormat="1" applyFont="1" applyFill="1" applyBorder="1" applyAlignment="1" applyProtection="1">
      <alignment horizontal="left"/>
    </xf>
    <xf numFmtId="38" fontId="9" fillId="0" borderId="10" xfId="23" applyNumberFormat="1" applyFont="1" applyFill="1" applyBorder="1" applyAlignment="1" applyProtection="1">
      <alignment vertical="center"/>
    </xf>
    <xf numFmtId="38" fontId="9" fillId="0" borderId="22" xfId="23" applyNumberFormat="1" applyFont="1" applyFill="1" applyBorder="1" applyAlignment="1" applyProtection="1">
      <alignment vertical="center"/>
    </xf>
    <xf numFmtId="0" fontId="9" fillId="0" borderId="9" xfId="23" applyFont="1" applyFill="1" applyBorder="1" applyAlignment="1" applyProtection="1">
      <alignment horizontal="left" vertical="center"/>
    </xf>
    <xf numFmtId="0" fontId="9" fillId="0" borderId="21" xfId="23" applyFont="1" applyFill="1" applyBorder="1" applyAlignment="1" applyProtection="1">
      <alignment horizontal="left" vertical="center"/>
    </xf>
    <xf numFmtId="0" fontId="12" fillId="8" borderId="37" xfId="1" applyFont="1" applyFill="1" applyBorder="1" applyAlignment="1" applyProtection="1">
      <alignment horizontal="left" wrapText="1"/>
    </xf>
    <xf numFmtId="0" fontId="12" fillId="8" borderId="38" xfId="1" applyFont="1" applyFill="1" applyBorder="1" applyAlignment="1" applyProtection="1">
      <alignment horizontal="left" wrapText="1"/>
    </xf>
    <xf numFmtId="0" fontId="12" fillId="8" borderId="22" xfId="1" applyFont="1" applyFill="1" applyBorder="1" applyAlignment="1" applyProtection="1">
      <alignment horizontal="left" wrapText="1"/>
    </xf>
    <xf numFmtId="0" fontId="12" fillId="8" borderId="39" xfId="1" applyFont="1" applyFill="1" applyBorder="1" applyAlignment="1" applyProtection="1">
      <alignment horizontal="left" wrapText="1"/>
    </xf>
    <xf numFmtId="0" fontId="12" fillId="8" borderId="40" xfId="1" applyFont="1" applyFill="1" applyBorder="1" applyAlignment="1" applyProtection="1">
      <alignment horizontal="left" wrapText="1"/>
    </xf>
    <xf numFmtId="0" fontId="12" fillId="8" borderId="23" xfId="1" applyFont="1" applyFill="1" applyBorder="1" applyAlignment="1" applyProtection="1">
      <alignment horizontal="left" wrapText="1"/>
    </xf>
    <xf numFmtId="0" fontId="12" fillId="9" borderId="0" xfId="1" applyFont="1" applyFill="1" applyAlignment="1" applyProtection="1">
      <alignment horizontal="left" wrapText="1"/>
    </xf>
    <xf numFmtId="0" fontId="9" fillId="9" borderId="0" xfId="1" applyFont="1" applyFill="1" applyAlignment="1" applyProtection="1">
      <alignment horizontal="left" wrapText="1"/>
    </xf>
    <xf numFmtId="0" fontId="12" fillId="0" borderId="17" xfId="1" applyFont="1" applyFill="1" applyBorder="1" applyAlignment="1" applyProtection="1">
      <alignment horizontal="center" vertical="top" wrapText="1"/>
    </xf>
    <xf numFmtId="0" fontId="12" fillId="0" borderId="20" xfId="1" applyFont="1" applyFill="1" applyBorder="1" applyAlignment="1" applyProtection="1">
      <alignment horizontal="center" vertical="top" wrapText="1"/>
    </xf>
    <xf numFmtId="38" fontId="9" fillId="8" borderId="10" xfId="23" applyNumberFormat="1" applyFont="1" applyFill="1" applyBorder="1" applyAlignment="1" applyProtection="1">
      <alignment horizontal="center" vertical="center"/>
    </xf>
    <xf numFmtId="38" fontId="9" fillId="8" borderId="22" xfId="23" applyNumberFormat="1" applyFont="1" applyFill="1" applyBorder="1" applyAlignment="1" applyProtection="1">
      <alignment horizontal="center" vertical="center"/>
    </xf>
    <xf numFmtId="38" fontId="9" fillId="8" borderId="10" xfId="23" applyNumberFormat="1" applyFont="1" applyFill="1" applyBorder="1" applyAlignment="1" applyProtection="1">
      <alignment horizontal="left" vertical="center"/>
    </xf>
    <xf numFmtId="38" fontId="9" fillId="8" borderId="22" xfId="23" applyNumberFormat="1" applyFont="1" applyFill="1" applyBorder="1" applyAlignment="1" applyProtection="1">
      <alignment horizontal="left" vertical="center"/>
    </xf>
    <xf numFmtId="38" fontId="9" fillId="0" borderId="10" xfId="19" applyNumberFormat="1" applyFont="1" applyFill="1" applyBorder="1" applyAlignment="1" applyProtection="1">
      <alignment horizontal="left"/>
    </xf>
    <xf numFmtId="38" fontId="9" fillId="0" borderId="22" xfId="19" applyNumberFormat="1" applyFont="1" applyFill="1" applyBorder="1" applyAlignment="1" applyProtection="1">
      <alignment horizontal="left"/>
    </xf>
    <xf numFmtId="38" fontId="9" fillId="8" borderId="10" xfId="16" applyNumberFormat="1" applyFont="1" applyFill="1" applyBorder="1" applyAlignment="1" applyProtection="1">
      <alignment horizontal="left"/>
    </xf>
    <xf numFmtId="38" fontId="9" fillId="8" borderId="22" xfId="16" applyNumberFormat="1" applyFont="1" applyFill="1" applyBorder="1" applyAlignment="1" applyProtection="1">
      <alignment horizontal="left"/>
    </xf>
    <xf numFmtId="0" fontId="9" fillId="0" borderId="10" xfId="1" applyFont="1" applyFill="1" applyBorder="1" applyAlignment="1" applyProtection="1">
      <alignment horizontal="left"/>
    </xf>
    <xf numFmtId="0" fontId="9" fillId="0" borderId="22" xfId="1" applyFont="1" applyFill="1" applyBorder="1" applyAlignment="1" applyProtection="1">
      <alignment horizontal="left"/>
    </xf>
    <xf numFmtId="0" fontId="12" fillId="8" borderId="0" xfId="1" applyFont="1" applyFill="1" applyAlignment="1" applyProtection="1">
      <alignment horizontal="left" wrapText="1"/>
    </xf>
    <xf numFmtId="38" fontId="9" fillId="7" borderId="10" xfId="23" applyNumberFormat="1" applyFont="1" applyFill="1" applyBorder="1" applyAlignment="1" applyProtection="1">
      <alignment horizontal="center" vertical="center"/>
    </xf>
    <xf numFmtId="38" fontId="9" fillId="7" borderId="22" xfId="23" applyNumberFormat="1" applyFont="1" applyFill="1" applyBorder="1" applyAlignment="1" applyProtection="1">
      <alignment horizontal="center" vertical="center"/>
    </xf>
    <xf numFmtId="0" fontId="12" fillId="7" borderId="37" xfId="1" applyFont="1" applyFill="1" applyBorder="1" applyAlignment="1" applyProtection="1">
      <alignment horizontal="left" wrapText="1"/>
    </xf>
    <xf numFmtId="0" fontId="12" fillId="7" borderId="38" xfId="1" applyFont="1" applyFill="1" applyBorder="1" applyAlignment="1" applyProtection="1">
      <alignment horizontal="left" wrapText="1"/>
    </xf>
    <xf numFmtId="0" fontId="12" fillId="7" borderId="22" xfId="1" applyFont="1" applyFill="1" applyBorder="1" applyAlignment="1" applyProtection="1">
      <alignment horizontal="left" wrapText="1"/>
    </xf>
    <xf numFmtId="0" fontId="12" fillId="7" borderId="39" xfId="1" applyFont="1" applyFill="1" applyBorder="1" applyAlignment="1" applyProtection="1">
      <alignment horizontal="left" wrapText="1"/>
    </xf>
    <xf numFmtId="0" fontId="12" fillId="7" borderId="40" xfId="1" applyFont="1" applyFill="1" applyBorder="1" applyAlignment="1" applyProtection="1">
      <alignment horizontal="left" wrapText="1"/>
    </xf>
    <xf numFmtId="0" fontId="12" fillId="7" borderId="23" xfId="1" applyFont="1" applyFill="1" applyBorder="1" applyAlignment="1" applyProtection="1">
      <alignment horizontal="left" wrapText="1"/>
    </xf>
    <xf numFmtId="38" fontId="9" fillId="7" borderId="10" xfId="23" applyNumberFormat="1" applyFont="1" applyFill="1" applyBorder="1" applyAlignment="1" applyProtection="1">
      <alignment horizontal="left" vertical="center"/>
    </xf>
    <xf numFmtId="38" fontId="9" fillId="7" borderId="22" xfId="23" applyNumberFormat="1" applyFont="1" applyFill="1" applyBorder="1" applyAlignment="1" applyProtection="1">
      <alignment horizontal="left" vertical="center"/>
    </xf>
    <xf numFmtId="38" fontId="9" fillId="7" borderId="10" xfId="16" applyNumberFormat="1" applyFont="1" applyFill="1" applyBorder="1" applyAlignment="1" applyProtection="1">
      <alignment horizontal="left"/>
    </xf>
    <xf numFmtId="38" fontId="9" fillId="7" borderId="22" xfId="16" applyNumberFormat="1" applyFont="1" applyFill="1" applyBorder="1" applyAlignment="1" applyProtection="1">
      <alignment horizontal="left"/>
    </xf>
    <xf numFmtId="0" fontId="12" fillId="6" borderId="39" xfId="1" applyFont="1" applyFill="1" applyBorder="1" applyAlignment="1" applyProtection="1">
      <alignment horizontal="left" wrapText="1"/>
    </xf>
    <xf numFmtId="0" fontId="12" fillId="6" borderId="40" xfId="1" applyFont="1" applyFill="1" applyBorder="1" applyAlignment="1" applyProtection="1">
      <alignment horizontal="left" wrapText="1"/>
    </xf>
    <xf numFmtId="0" fontId="12" fillId="6" borderId="23" xfId="1" applyFont="1" applyFill="1" applyBorder="1" applyAlignment="1" applyProtection="1">
      <alignment horizontal="left" wrapText="1"/>
    </xf>
    <xf numFmtId="0" fontId="12" fillId="7" borderId="35" xfId="1" applyFont="1" applyFill="1" applyBorder="1" applyAlignment="1" applyProtection="1">
      <alignment horizontal="left" wrapText="1"/>
    </xf>
    <xf numFmtId="38" fontId="9" fillId="6" borderId="10" xfId="23" applyNumberFormat="1" applyFont="1" applyFill="1" applyBorder="1" applyAlignment="1" applyProtection="1">
      <alignment horizontal="center" vertical="center" wrapText="1"/>
    </xf>
    <xf numFmtId="38" fontId="9" fillId="6" borderId="22" xfId="23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left" wrapText="1"/>
    </xf>
    <xf numFmtId="0" fontId="12" fillId="0" borderId="23" xfId="1" applyFont="1" applyFill="1" applyBorder="1" applyAlignment="1" applyProtection="1">
      <alignment horizontal="left" wrapText="1"/>
    </xf>
    <xf numFmtId="0" fontId="9" fillId="0" borderId="9" xfId="1" applyFont="1" applyFill="1" applyBorder="1" applyAlignment="1" applyProtection="1">
      <alignment horizontal="left" wrapText="1"/>
    </xf>
    <xf numFmtId="0" fontId="9" fillId="0" borderId="21" xfId="1" applyFont="1" applyFill="1" applyBorder="1" applyAlignment="1" applyProtection="1">
      <alignment horizontal="left" wrapText="1"/>
    </xf>
    <xf numFmtId="0" fontId="12" fillId="6" borderId="37" xfId="1" applyFont="1" applyFill="1" applyBorder="1" applyAlignment="1" applyProtection="1">
      <alignment horizontal="left" wrapText="1"/>
    </xf>
    <xf numFmtId="0" fontId="12" fillId="6" borderId="38" xfId="1" applyFont="1" applyFill="1" applyBorder="1" applyAlignment="1" applyProtection="1">
      <alignment horizontal="left" wrapText="1"/>
    </xf>
    <xf numFmtId="0" fontId="12" fillId="6" borderId="22" xfId="1" applyFont="1" applyFill="1" applyBorder="1" applyAlignment="1" applyProtection="1">
      <alignment horizontal="left" wrapText="1"/>
    </xf>
    <xf numFmtId="38" fontId="9" fillId="6" borderId="10" xfId="23" applyNumberFormat="1" applyFont="1" applyFill="1" applyBorder="1" applyAlignment="1" applyProtection="1">
      <alignment horizontal="center" vertical="center"/>
    </xf>
    <xf numFmtId="38" fontId="9" fillId="6" borderId="22" xfId="23" applyNumberFormat="1" applyFont="1" applyFill="1" applyBorder="1" applyAlignment="1" applyProtection="1">
      <alignment horizontal="center" vertical="center"/>
    </xf>
    <xf numFmtId="38" fontId="9" fillId="0" borderId="10" xfId="23" applyNumberFormat="1" applyFont="1" applyFill="1" applyBorder="1" applyAlignment="1" applyProtection="1">
      <alignment horizontal="left" vertical="center" wrapText="1"/>
    </xf>
    <xf numFmtId="38" fontId="9" fillId="0" borderId="22" xfId="23" applyNumberFormat="1" applyFont="1" applyFill="1" applyBorder="1" applyAlignment="1" applyProtection="1">
      <alignment horizontal="left" vertical="center" wrapText="1"/>
    </xf>
    <xf numFmtId="38" fontId="9" fillId="0" borderId="10" xfId="16" applyNumberFormat="1" applyFont="1" applyFill="1" applyBorder="1" applyAlignment="1" applyProtection="1">
      <alignment horizontal="left" wrapText="1"/>
    </xf>
    <xf numFmtId="38" fontId="9" fillId="0" borderId="22" xfId="16" applyNumberFormat="1" applyFont="1" applyFill="1" applyBorder="1" applyAlignment="1" applyProtection="1">
      <alignment horizontal="left" wrapText="1"/>
    </xf>
    <xf numFmtId="38" fontId="9" fillId="6" borderId="10" xfId="16" applyNumberFormat="1" applyFont="1" applyFill="1" applyBorder="1" applyAlignment="1" applyProtection="1">
      <alignment horizontal="left" wrapText="1"/>
    </xf>
    <xf numFmtId="38" fontId="9" fillId="6" borderId="22" xfId="16" applyNumberFormat="1" applyFont="1" applyFill="1" applyBorder="1" applyAlignment="1" applyProtection="1">
      <alignment horizontal="left" wrapText="1"/>
    </xf>
    <xf numFmtId="38" fontId="9" fillId="0" borderId="10" xfId="23" applyNumberFormat="1" applyFont="1" applyFill="1" applyBorder="1" applyAlignment="1" applyProtection="1">
      <alignment vertical="center" wrapText="1"/>
    </xf>
    <xf numFmtId="38" fontId="9" fillId="0" borderId="22" xfId="23" applyNumberFormat="1" applyFont="1" applyFill="1" applyBorder="1" applyAlignment="1" applyProtection="1">
      <alignment vertical="center" wrapText="1"/>
    </xf>
    <xf numFmtId="0" fontId="12" fillId="3" borderId="39" xfId="1" applyFont="1" applyFill="1" applyBorder="1" applyAlignment="1" applyProtection="1">
      <alignment wrapText="1"/>
    </xf>
    <xf numFmtId="0" fontId="12" fillId="3" borderId="40" xfId="1" applyFont="1" applyFill="1" applyBorder="1" applyAlignment="1" applyProtection="1">
      <alignment wrapText="1"/>
    </xf>
    <xf numFmtId="0" fontId="12" fillId="3" borderId="23" xfId="1" applyFont="1" applyFill="1" applyBorder="1" applyAlignment="1" applyProtection="1">
      <alignment wrapText="1"/>
    </xf>
    <xf numFmtId="0" fontId="12" fillId="6" borderId="35" xfId="1" applyFont="1" applyFill="1" applyBorder="1" applyAlignment="1" applyProtection="1">
      <alignment horizontal="left" wrapText="1"/>
    </xf>
    <xf numFmtId="0" fontId="9" fillId="0" borderId="9" xfId="23" applyFont="1" applyFill="1" applyBorder="1" applyAlignment="1" applyProtection="1">
      <alignment horizontal="left" vertical="center" wrapText="1"/>
    </xf>
    <xf numFmtId="0" fontId="9" fillId="0" borderId="21" xfId="23" applyFont="1" applyFill="1" applyBorder="1" applyAlignment="1" applyProtection="1">
      <alignment horizontal="left" vertical="center" wrapText="1"/>
    </xf>
    <xf numFmtId="38" fontId="9" fillId="5" borderId="10" xfId="23" applyNumberFormat="1" applyFont="1" applyFill="1" applyBorder="1" applyAlignment="1" applyProtection="1">
      <alignment horizontal="center" vertical="center" wrapText="1"/>
    </xf>
    <xf numFmtId="38" fontId="9" fillId="5" borderId="22" xfId="23" applyNumberFormat="1" applyFont="1" applyFill="1" applyBorder="1" applyAlignment="1" applyProtection="1">
      <alignment horizontal="center" vertical="center" wrapText="1"/>
    </xf>
    <xf numFmtId="0" fontId="12" fillId="3" borderId="37" xfId="1" applyFont="1" applyFill="1" applyBorder="1" applyAlignment="1" applyProtection="1">
      <alignment horizontal="left" wrapText="1"/>
    </xf>
    <xf numFmtId="0" fontId="12" fillId="3" borderId="38" xfId="1" applyFont="1" applyFill="1" applyBorder="1" applyAlignment="1" applyProtection="1">
      <alignment horizontal="left" wrapText="1"/>
    </xf>
    <xf numFmtId="0" fontId="12" fillId="3" borderId="22" xfId="1" applyFont="1" applyFill="1" applyBorder="1" applyAlignment="1" applyProtection="1">
      <alignment horizontal="left" wrapText="1"/>
    </xf>
    <xf numFmtId="38" fontId="9" fillId="5" borderId="10" xfId="23" applyNumberFormat="1" applyFont="1" applyFill="1" applyBorder="1" applyAlignment="1" applyProtection="1">
      <alignment horizontal="left" vertical="center" wrapText="1"/>
    </xf>
    <xf numFmtId="38" fontId="9" fillId="5" borderId="22" xfId="23" applyNumberFormat="1" applyFont="1" applyFill="1" applyBorder="1" applyAlignment="1" applyProtection="1">
      <alignment horizontal="left" vertical="center" wrapText="1"/>
    </xf>
    <xf numFmtId="38" fontId="9" fillId="5" borderId="10" xfId="16" applyNumberFormat="1" applyFont="1" applyFill="1" applyBorder="1" applyAlignment="1" applyProtection="1">
      <alignment horizontal="left" wrapText="1"/>
    </xf>
    <xf numFmtId="38" fontId="9" fillId="5" borderId="22" xfId="16" applyNumberFormat="1" applyFont="1" applyFill="1" applyBorder="1" applyAlignment="1" applyProtection="1">
      <alignment horizontal="left" wrapText="1"/>
    </xf>
    <xf numFmtId="38" fontId="9" fillId="5" borderId="10" xfId="23" applyNumberFormat="1" applyFont="1" applyFill="1" applyBorder="1" applyAlignment="1" applyProtection="1">
      <alignment horizontal="center" vertical="center"/>
    </xf>
    <xf numFmtId="38" fontId="9" fillId="5" borderId="22" xfId="23" applyNumberFormat="1" applyFont="1" applyFill="1" applyBorder="1" applyAlignment="1" applyProtection="1">
      <alignment horizontal="center" vertical="center"/>
    </xf>
    <xf numFmtId="0" fontId="12" fillId="5" borderId="11" xfId="1" applyFont="1" applyFill="1" applyBorder="1" applyAlignment="1" applyProtection="1">
      <alignment horizontal="left" wrapText="1"/>
    </xf>
    <xf numFmtId="0" fontId="12" fillId="5" borderId="12" xfId="1" applyFont="1" applyFill="1" applyBorder="1" applyAlignment="1" applyProtection="1">
      <alignment horizontal="left" wrapText="1"/>
    </xf>
    <xf numFmtId="0" fontId="12" fillId="5" borderId="13" xfId="1" applyFont="1" applyFill="1" applyBorder="1" applyAlignment="1" applyProtection="1">
      <alignment horizontal="left" wrapText="1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50D2-A87B-40D7-9A54-765324E4BB82}">
  <dimension ref="A1:Q390"/>
  <sheetViews>
    <sheetView tabSelected="1" zoomScaleNormal="100" zoomScaleSheetLayoutView="55" workbookViewId="0">
      <selection activeCell="A82" sqref="A82:G82"/>
    </sheetView>
  </sheetViews>
  <sheetFormatPr defaultColWidth="8.90625" defaultRowHeight="15" x14ac:dyDescent="0.25"/>
  <cols>
    <col min="1" max="1" width="8.453125" style="105" customWidth="1"/>
    <col min="2" max="2" width="51.6328125" style="1" customWidth="1"/>
    <col min="3" max="3" width="1.1796875" style="1" hidden="1" customWidth="1"/>
    <col min="4" max="4" width="6.81640625" style="105" customWidth="1"/>
    <col min="5" max="5" width="6.81640625" style="106" customWidth="1"/>
    <col min="6" max="6" width="17" style="107" customWidth="1"/>
    <col min="7" max="7" width="26.1796875" style="228" customWidth="1"/>
    <col min="8" max="8" width="3.81640625" style="1" customWidth="1"/>
    <col min="9" max="16384" width="8.90625" style="1"/>
  </cols>
  <sheetData>
    <row r="1" spans="1:17" s="185" customFormat="1" ht="15.6" x14ac:dyDescent="0.3">
      <c r="A1" s="185" t="s">
        <v>138</v>
      </c>
      <c r="G1" s="193"/>
    </row>
    <row r="2" spans="1:17" s="185" customFormat="1" ht="15.6" x14ac:dyDescent="0.3">
      <c r="A2" s="185" t="s">
        <v>139</v>
      </c>
      <c r="G2" s="193"/>
    </row>
    <row r="3" spans="1:17" s="185" customFormat="1" ht="15.6" x14ac:dyDescent="0.3">
      <c r="A3" s="185" t="s">
        <v>140</v>
      </c>
      <c r="G3" s="193"/>
    </row>
    <row r="4" spans="1:17" s="185" customFormat="1" ht="15.6" x14ac:dyDescent="0.3">
      <c r="A4" s="185" t="s">
        <v>141</v>
      </c>
      <c r="G4" s="193"/>
    </row>
    <row r="5" spans="1:17" s="185" customFormat="1" ht="16.2" thickBot="1" x14ac:dyDescent="0.35">
      <c r="A5" s="185" t="s">
        <v>142</v>
      </c>
      <c r="G5" s="193"/>
    </row>
    <row r="6" spans="1:17" ht="30" customHeight="1" thickBot="1" x14ac:dyDescent="0.35">
      <c r="A6" s="365" t="s">
        <v>130</v>
      </c>
      <c r="B6" s="366"/>
      <c r="C6" s="366"/>
      <c r="D6" s="366"/>
      <c r="E6" s="366"/>
      <c r="F6" s="366"/>
      <c r="G6" s="367"/>
      <c r="I6" s="2"/>
      <c r="J6" s="2"/>
      <c r="K6" s="2"/>
      <c r="L6" s="2"/>
      <c r="M6" s="2"/>
      <c r="N6" s="2"/>
      <c r="O6" s="2"/>
      <c r="P6" s="2"/>
      <c r="Q6" s="2"/>
    </row>
    <row r="7" spans="1:17" s="7" customFormat="1" ht="31.8" thickBot="1" x14ac:dyDescent="0.3">
      <c r="A7" s="3" t="s">
        <v>9</v>
      </c>
      <c r="B7" s="300" t="s">
        <v>0</v>
      </c>
      <c r="C7" s="301"/>
      <c r="D7" s="4" t="s">
        <v>44</v>
      </c>
      <c r="E7" s="5" t="s">
        <v>1</v>
      </c>
      <c r="F7" s="6" t="s">
        <v>45</v>
      </c>
      <c r="G7" s="194" t="s">
        <v>12</v>
      </c>
      <c r="I7" s="8"/>
      <c r="J7" s="8"/>
      <c r="K7" s="8"/>
      <c r="L7" s="8"/>
      <c r="M7" s="8"/>
      <c r="N7" s="8"/>
      <c r="O7" s="8"/>
      <c r="P7" s="8"/>
      <c r="Q7" s="8"/>
    </row>
    <row r="8" spans="1:17" ht="20.100000000000001" customHeight="1" x14ac:dyDescent="0.25">
      <c r="A8" s="9">
        <v>1</v>
      </c>
      <c r="B8" s="352" t="s">
        <v>4</v>
      </c>
      <c r="C8" s="353"/>
      <c r="D8" s="10" t="s">
        <v>5</v>
      </c>
      <c r="E8" s="11">
        <v>973</v>
      </c>
      <c r="F8" s="12"/>
      <c r="G8" s="195">
        <f t="shared" ref="G8:G63" si="0">E8*F8</f>
        <v>0</v>
      </c>
      <c r="I8" s="2"/>
      <c r="J8" s="2"/>
      <c r="K8" s="2"/>
      <c r="L8" s="2"/>
      <c r="M8" s="2"/>
      <c r="N8" s="2"/>
      <c r="O8" s="2"/>
      <c r="P8" s="2"/>
      <c r="Q8" s="2"/>
    </row>
    <row r="9" spans="1:17" ht="20.100000000000001" customHeight="1" x14ac:dyDescent="0.25">
      <c r="A9" s="13">
        <f>A8+1</f>
        <v>2</v>
      </c>
      <c r="B9" s="340" t="s">
        <v>72</v>
      </c>
      <c r="C9" s="341"/>
      <c r="D9" s="14" t="s">
        <v>2</v>
      </c>
      <c r="E9" s="15">
        <v>94</v>
      </c>
      <c r="F9" s="16"/>
      <c r="G9" s="192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</row>
    <row r="10" spans="1:17" ht="20.100000000000001" customHeight="1" x14ac:dyDescent="0.25">
      <c r="A10" s="13">
        <f t="shared" ref="A10:A69" si="1">A9+1</f>
        <v>3</v>
      </c>
      <c r="B10" s="340" t="s">
        <v>73</v>
      </c>
      <c r="C10" s="341"/>
      <c r="D10" s="14" t="s">
        <v>3</v>
      </c>
      <c r="E10" s="15">
        <v>3</v>
      </c>
      <c r="F10" s="16"/>
      <c r="G10" s="192">
        <f t="shared" si="0"/>
        <v>0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ht="20.100000000000001" customHeight="1" x14ac:dyDescent="0.25">
      <c r="A11" s="13">
        <f t="shared" si="1"/>
        <v>4</v>
      </c>
      <c r="B11" s="340" t="s">
        <v>33</v>
      </c>
      <c r="C11" s="341"/>
      <c r="D11" s="14" t="s">
        <v>3</v>
      </c>
      <c r="E11" s="15">
        <v>3</v>
      </c>
      <c r="F11" s="16"/>
      <c r="G11" s="192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ht="20.100000000000001" customHeight="1" x14ac:dyDescent="0.25">
      <c r="A12" s="13">
        <f t="shared" si="1"/>
        <v>5</v>
      </c>
      <c r="B12" s="340" t="s">
        <v>101</v>
      </c>
      <c r="C12" s="341"/>
      <c r="D12" s="14" t="s">
        <v>3</v>
      </c>
      <c r="E12" s="15">
        <v>3</v>
      </c>
      <c r="F12" s="16"/>
      <c r="G12" s="192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ht="20.100000000000001" customHeight="1" x14ac:dyDescent="0.25">
      <c r="A13" s="13">
        <f t="shared" si="1"/>
        <v>6</v>
      </c>
      <c r="B13" s="17" t="s">
        <v>47</v>
      </c>
      <c r="C13" s="18"/>
      <c r="D13" s="14" t="s">
        <v>2</v>
      </c>
      <c r="E13" s="14">
        <v>22</v>
      </c>
      <c r="F13" s="16"/>
      <c r="G13" s="192">
        <f t="shared" si="0"/>
        <v>0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20.100000000000001" customHeight="1" x14ac:dyDescent="0.25">
      <c r="A14" s="242">
        <f t="shared" si="1"/>
        <v>7</v>
      </c>
      <c r="B14" s="354" t="s">
        <v>125</v>
      </c>
      <c r="C14" s="355"/>
      <c r="D14" s="243"/>
      <c r="E14" s="244"/>
      <c r="F14" s="245"/>
      <c r="G14" s="246"/>
      <c r="I14" s="2"/>
      <c r="J14" s="2"/>
      <c r="K14" s="2"/>
      <c r="L14" s="2"/>
      <c r="M14" s="2"/>
      <c r="N14" s="2"/>
      <c r="O14" s="2"/>
      <c r="P14" s="2"/>
      <c r="Q14" s="2"/>
    </row>
    <row r="15" spans="1:17" ht="20.100000000000001" customHeight="1" x14ac:dyDescent="0.25">
      <c r="A15" s="13">
        <f t="shared" si="1"/>
        <v>8</v>
      </c>
      <c r="B15" s="340" t="s">
        <v>14</v>
      </c>
      <c r="C15" s="341"/>
      <c r="D15" s="14" t="s">
        <v>3</v>
      </c>
      <c r="E15" s="20">
        <v>1</v>
      </c>
      <c r="F15" s="21"/>
      <c r="G15" s="192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ht="20.100000000000001" customHeight="1" x14ac:dyDescent="0.25">
      <c r="A16" s="13">
        <f t="shared" si="1"/>
        <v>9</v>
      </c>
      <c r="B16" s="340" t="s">
        <v>102</v>
      </c>
      <c r="C16" s="341"/>
      <c r="D16" s="14" t="s">
        <v>3</v>
      </c>
      <c r="E16" s="20">
        <v>1</v>
      </c>
      <c r="F16" s="21"/>
      <c r="G16" s="192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20.100000000000001" customHeight="1" x14ac:dyDescent="0.25">
      <c r="A17" s="13">
        <f t="shared" si="1"/>
        <v>10</v>
      </c>
      <c r="B17" s="346" t="s">
        <v>30</v>
      </c>
      <c r="C17" s="347"/>
      <c r="D17" s="14" t="s">
        <v>3</v>
      </c>
      <c r="E17" s="20">
        <v>3</v>
      </c>
      <c r="F17" s="21"/>
      <c r="G17" s="192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20.100000000000001" customHeight="1" x14ac:dyDescent="0.25">
      <c r="A18" s="13">
        <f t="shared" si="1"/>
        <v>11</v>
      </c>
      <c r="B18" s="346" t="s">
        <v>103</v>
      </c>
      <c r="C18" s="347"/>
      <c r="D18" s="14" t="s">
        <v>3</v>
      </c>
      <c r="E18" s="20">
        <v>1</v>
      </c>
      <c r="F18" s="21"/>
      <c r="G18" s="192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ht="20.100000000000001" customHeight="1" x14ac:dyDescent="0.25">
      <c r="A19" s="13">
        <f t="shared" si="1"/>
        <v>12</v>
      </c>
      <c r="B19" s="22" t="s">
        <v>28</v>
      </c>
      <c r="C19" s="23"/>
      <c r="D19" s="14" t="s">
        <v>2</v>
      </c>
      <c r="E19" s="20">
        <v>67</v>
      </c>
      <c r="F19" s="21"/>
      <c r="G19" s="192">
        <f t="shared" si="0"/>
        <v>0</v>
      </c>
      <c r="J19" s="2"/>
      <c r="K19" s="2"/>
      <c r="L19" s="2"/>
      <c r="M19" s="2"/>
      <c r="N19" s="2"/>
      <c r="O19" s="2"/>
      <c r="P19" s="2"/>
      <c r="Q19" s="2"/>
    </row>
    <row r="20" spans="1:17" ht="20.100000000000001" customHeight="1" x14ac:dyDescent="0.25">
      <c r="A20" s="13">
        <f t="shared" si="1"/>
        <v>13</v>
      </c>
      <c r="B20" s="17" t="s">
        <v>104</v>
      </c>
      <c r="C20" s="18"/>
      <c r="D20" s="14" t="s">
        <v>5</v>
      </c>
      <c r="E20" s="24">
        <v>973</v>
      </c>
      <c r="F20" s="16"/>
      <c r="G20" s="192">
        <f t="shared" si="0"/>
        <v>0</v>
      </c>
      <c r="J20" s="2"/>
      <c r="K20" s="2"/>
      <c r="L20" s="2"/>
      <c r="M20" s="2"/>
      <c r="N20" s="2"/>
      <c r="O20" s="2"/>
      <c r="P20" s="2"/>
      <c r="Q20" s="2"/>
    </row>
    <row r="21" spans="1:17" ht="20.100000000000001" customHeight="1" x14ac:dyDescent="0.25">
      <c r="A21" s="13">
        <f t="shared" si="1"/>
        <v>14</v>
      </c>
      <c r="B21" s="278" t="s">
        <v>16</v>
      </c>
      <c r="C21" s="279"/>
      <c r="D21" s="25" t="s">
        <v>5</v>
      </c>
      <c r="E21" s="20">
        <v>973</v>
      </c>
      <c r="F21" s="16"/>
      <c r="G21" s="192">
        <f t="shared" si="0"/>
        <v>0</v>
      </c>
      <c r="J21" s="2"/>
      <c r="K21" s="2"/>
      <c r="L21" s="2"/>
      <c r="M21" s="2"/>
      <c r="N21" s="2"/>
      <c r="O21" s="2"/>
      <c r="P21" s="2"/>
      <c r="Q21" s="2"/>
    </row>
    <row r="22" spans="1:17" ht="20.100000000000001" customHeight="1" x14ac:dyDescent="0.25">
      <c r="A22" s="242">
        <f t="shared" si="1"/>
        <v>15</v>
      </c>
      <c r="B22" s="354" t="s">
        <v>125</v>
      </c>
      <c r="C22" s="355"/>
      <c r="D22" s="243"/>
      <c r="E22" s="244"/>
      <c r="F22" s="245"/>
      <c r="G22" s="246"/>
      <c r="J22" s="2"/>
      <c r="K22" s="2"/>
      <c r="L22" s="2"/>
      <c r="M22" s="2"/>
      <c r="N22" s="2"/>
      <c r="O22" s="2"/>
      <c r="P22" s="2"/>
      <c r="Q22" s="2"/>
    </row>
    <row r="23" spans="1:17" ht="20.100000000000001" customHeight="1" x14ac:dyDescent="0.25">
      <c r="A23" s="13">
        <f t="shared" si="1"/>
        <v>16</v>
      </c>
      <c r="B23" s="17" t="s">
        <v>27</v>
      </c>
      <c r="C23" s="18"/>
      <c r="D23" s="14" t="s">
        <v>3</v>
      </c>
      <c r="E23" s="20">
        <v>1</v>
      </c>
      <c r="F23" s="16"/>
      <c r="G23" s="192">
        <f t="shared" si="0"/>
        <v>0</v>
      </c>
      <c r="J23" s="2"/>
      <c r="K23" s="2"/>
      <c r="L23" s="2"/>
      <c r="M23" s="2"/>
      <c r="N23" s="2"/>
      <c r="O23" s="2"/>
      <c r="P23" s="2"/>
      <c r="Q23" s="2"/>
    </row>
    <row r="24" spans="1:17" ht="20.100000000000001" customHeight="1" x14ac:dyDescent="0.25">
      <c r="A24" s="13">
        <f t="shared" si="1"/>
        <v>17</v>
      </c>
      <c r="B24" s="340" t="s">
        <v>74</v>
      </c>
      <c r="C24" s="341"/>
      <c r="D24" s="14" t="s">
        <v>3</v>
      </c>
      <c r="E24" s="24">
        <v>4</v>
      </c>
      <c r="F24" s="16"/>
      <c r="G24" s="192">
        <f t="shared" si="0"/>
        <v>0</v>
      </c>
      <c r="J24" s="2"/>
      <c r="K24" s="2"/>
      <c r="L24" s="2"/>
      <c r="M24" s="2"/>
      <c r="N24" s="2"/>
      <c r="O24" s="2"/>
      <c r="P24" s="2"/>
      <c r="Q24" s="2"/>
    </row>
    <row r="25" spans="1:17" ht="20.100000000000001" customHeight="1" x14ac:dyDescent="0.25">
      <c r="A25" s="13">
        <f t="shared" si="1"/>
        <v>18</v>
      </c>
      <c r="B25" s="340" t="s">
        <v>75</v>
      </c>
      <c r="C25" s="341"/>
      <c r="D25" s="14" t="s">
        <v>3</v>
      </c>
      <c r="E25" s="24">
        <v>3</v>
      </c>
      <c r="F25" s="16"/>
      <c r="G25" s="192">
        <f t="shared" si="0"/>
        <v>0</v>
      </c>
      <c r="J25" s="2"/>
      <c r="K25" s="2"/>
      <c r="L25" s="2"/>
      <c r="M25" s="2"/>
      <c r="N25" s="2"/>
      <c r="O25" s="2"/>
      <c r="P25" s="2"/>
      <c r="Q25" s="2"/>
    </row>
    <row r="26" spans="1:17" ht="20.100000000000001" customHeight="1" x14ac:dyDescent="0.25">
      <c r="A26" s="13">
        <f t="shared" si="1"/>
        <v>19</v>
      </c>
      <c r="B26" s="340" t="s">
        <v>76</v>
      </c>
      <c r="C26" s="341"/>
      <c r="D26" s="14" t="s">
        <v>3</v>
      </c>
      <c r="E26" s="20">
        <v>1</v>
      </c>
      <c r="F26" s="16"/>
      <c r="G26" s="192">
        <f>E26*F26</f>
        <v>0</v>
      </c>
      <c r="J26" s="2"/>
      <c r="K26" s="2"/>
      <c r="L26" s="2"/>
      <c r="M26" s="2"/>
      <c r="N26" s="2"/>
      <c r="O26" s="2"/>
      <c r="P26" s="2"/>
      <c r="Q26" s="2"/>
    </row>
    <row r="27" spans="1:17" ht="20.100000000000001" customHeight="1" x14ac:dyDescent="0.25">
      <c r="A27" s="13">
        <f t="shared" si="1"/>
        <v>20</v>
      </c>
      <c r="B27" s="342" t="s">
        <v>77</v>
      </c>
      <c r="C27" s="343"/>
      <c r="D27" s="14" t="s">
        <v>2</v>
      </c>
      <c r="E27" s="24">
        <v>5</v>
      </c>
      <c r="F27" s="16"/>
      <c r="G27" s="192">
        <f t="shared" si="0"/>
        <v>0</v>
      </c>
      <c r="J27" s="2"/>
      <c r="K27" s="2"/>
      <c r="L27" s="2"/>
      <c r="M27" s="2"/>
      <c r="N27" s="2"/>
      <c r="O27" s="2"/>
      <c r="P27" s="2"/>
      <c r="Q27" s="2"/>
    </row>
    <row r="28" spans="1:17" ht="20.100000000000001" customHeight="1" x14ac:dyDescent="0.25">
      <c r="A28" s="13">
        <f t="shared" si="1"/>
        <v>21</v>
      </c>
      <c r="B28" s="340" t="s">
        <v>78</v>
      </c>
      <c r="C28" s="341"/>
      <c r="D28" s="14" t="s">
        <v>2</v>
      </c>
      <c r="E28" s="24">
        <v>10</v>
      </c>
      <c r="F28" s="16"/>
      <c r="G28" s="192">
        <f>E28*F28</f>
        <v>0</v>
      </c>
      <c r="J28" s="2"/>
      <c r="K28" s="2"/>
      <c r="L28" s="2"/>
      <c r="M28" s="2"/>
      <c r="N28" s="2"/>
      <c r="O28" s="2"/>
      <c r="P28" s="2"/>
      <c r="Q28" s="2"/>
    </row>
    <row r="29" spans="1:17" ht="20.100000000000001" customHeight="1" x14ac:dyDescent="0.25">
      <c r="A29" s="242">
        <f t="shared" si="1"/>
        <v>22</v>
      </c>
      <c r="B29" s="361" t="s">
        <v>13</v>
      </c>
      <c r="C29" s="362"/>
      <c r="D29" s="243"/>
      <c r="E29" s="247"/>
      <c r="F29" s="245"/>
      <c r="G29" s="246"/>
      <c r="J29" s="2"/>
      <c r="K29" s="2"/>
      <c r="L29" s="2"/>
      <c r="M29" s="2"/>
      <c r="N29" s="2"/>
      <c r="O29" s="2"/>
      <c r="P29" s="2"/>
      <c r="Q29" s="2"/>
    </row>
    <row r="30" spans="1:17" ht="20.100000000000001" customHeight="1" x14ac:dyDescent="0.25">
      <c r="A30" s="26">
        <f>A29+0.1</f>
        <v>22.1</v>
      </c>
      <c r="B30" s="27" t="s">
        <v>105</v>
      </c>
      <c r="C30" s="28"/>
      <c r="D30" s="14" t="s">
        <v>3</v>
      </c>
      <c r="E30" s="20">
        <v>2</v>
      </c>
      <c r="F30" s="16"/>
      <c r="G30" s="192">
        <f t="shared" ref="G30:G36" si="2">E30*F30</f>
        <v>0</v>
      </c>
      <c r="J30" s="2"/>
      <c r="K30" s="2"/>
      <c r="L30" s="2"/>
      <c r="M30" s="2"/>
      <c r="N30" s="2"/>
      <c r="O30" s="2"/>
      <c r="P30" s="2"/>
      <c r="Q30" s="2"/>
    </row>
    <row r="31" spans="1:17" ht="20.100000000000001" customHeight="1" x14ac:dyDescent="0.25">
      <c r="A31" s="26">
        <f t="shared" ref="A31:A37" si="3">A30+0.1</f>
        <v>22.200000000000003</v>
      </c>
      <c r="B31" s="27" t="s">
        <v>79</v>
      </c>
      <c r="C31" s="28"/>
      <c r="D31" s="14" t="s">
        <v>3</v>
      </c>
      <c r="E31" s="20">
        <v>1</v>
      </c>
      <c r="F31" s="16"/>
      <c r="G31" s="192">
        <f t="shared" si="2"/>
        <v>0</v>
      </c>
      <c r="J31" s="2"/>
      <c r="K31" s="2"/>
      <c r="L31" s="2"/>
      <c r="M31" s="2"/>
      <c r="N31" s="2"/>
      <c r="O31" s="2"/>
      <c r="P31" s="2"/>
      <c r="Q31" s="2"/>
    </row>
    <row r="32" spans="1:17" ht="20.100000000000001" customHeight="1" x14ac:dyDescent="0.25">
      <c r="A32" s="26">
        <f t="shared" si="3"/>
        <v>22.300000000000004</v>
      </c>
      <c r="B32" s="27" t="s">
        <v>80</v>
      </c>
      <c r="C32" s="28"/>
      <c r="D32" s="14" t="s">
        <v>3</v>
      </c>
      <c r="E32" s="20">
        <v>1</v>
      </c>
      <c r="F32" s="16"/>
      <c r="G32" s="192">
        <f t="shared" si="2"/>
        <v>0</v>
      </c>
      <c r="J32" s="2"/>
      <c r="K32" s="2"/>
      <c r="L32" s="2"/>
      <c r="M32" s="2"/>
      <c r="N32" s="2"/>
      <c r="O32" s="2"/>
      <c r="P32" s="2"/>
      <c r="Q32" s="2"/>
    </row>
    <row r="33" spans="1:17" ht="20.100000000000001" customHeight="1" x14ac:dyDescent="0.25">
      <c r="A33" s="26">
        <f t="shared" si="3"/>
        <v>22.400000000000006</v>
      </c>
      <c r="B33" s="27" t="s">
        <v>81</v>
      </c>
      <c r="C33" s="28"/>
      <c r="D33" s="14" t="s">
        <v>3</v>
      </c>
      <c r="E33" s="20">
        <v>1</v>
      </c>
      <c r="F33" s="16"/>
      <c r="G33" s="192">
        <f t="shared" si="2"/>
        <v>0</v>
      </c>
      <c r="J33" s="2"/>
      <c r="K33" s="2"/>
      <c r="L33" s="2"/>
      <c r="M33" s="2"/>
      <c r="N33" s="2"/>
      <c r="O33" s="2"/>
      <c r="P33" s="2"/>
      <c r="Q33" s="2"/>
    </row>
    <row r="34" spans="1:17" ht="20.100000000000001" customHeight="1" x14ac:dyDescent="0.25">
      <c r="A34" s="26">
        <f t="shared" si="3"/>
        <v>22.500000000000007</v>
      </c>
      <c r="B34" s="27" t="s">
        <v>106</v>
      </c>
      <c r="C34" s="28"/>
      <c r="D34" s="14" t="s">
        <v>3</v>
      </c>
      <c r="E34" s="20">
        <v>1</v>
      </c>
      <c r="F34" s="16"/>
      <c r="G34" s="192">
        <f t="shared" si="2"/>
        <v>0</v>
      </c>
      <c r="J34" s="2"/>
      <c r="K34" s="2"/>
      <c r="L34" s="2"/>
      <c r="M34" s="2"/>
      <c r="N34" s="2"/>
      <c r="O34" s="2"/>
      <c r="P34" s="2"/>
      <c r="Q34" s="2"/>
    </row>
    <row r="35" spans="1:17" ht="20.100000000000001" customHeight="1" x14ac:dyDescent="0.25">
      <c r="A35" s="26">
        <f t="shared" si="3"/>
        <v>22.600000000000009</v>
      </c>
      <c r="B35" s="27" t="s">
        <v>82</v>
      </c>
      <c r="C35" s="28"/>
      <c r="D35" s="14" t="s">
        <v>3</v>
      </c>
      <c r="E35" s="20">
        <v>1</v>
      </c>
      <c r="F35" s="16"/>
      <c r="G35" s="192">
        <f t="shared" si="2"/>
        <v>0</v>
      </c>
      <c r="J35" s="2"/>
      <c r="K35" s="2"/>
      <c r="L35" s="2"/>
      <c r="M35" s="2"/>
      <c r="N35" s="2"/>
      <c r="O35" s="2"/>
      <c r="P35" s="2"/>
      <c r="Q35" s="2"/>
    </row>
    <row r="36" spans="1:17" ht="20.100000000000001" customHeight="1" x14ac:dyDescent="0.25">
      <c r="A36" s="26">
        <f t="shared" si="3"/>
        <v>22.70000000000001</v>
      </c>
      <c r="B36" s="27" t="s">
        <v>122</v>
      </c>
      <c r="C36" s="28"/>
      <c r="D36" s="14" t="s">
        <v>3</v>
      </c>
      <c r="E36" s="20">
        <v>2</v>
      </c>
      <c r="F36" s="16"/>
      <c r="G36" s="192">
        <f t="shared" si="2"/>
        <v>0</v>
      </c>
      <c r="J36" s="2"/>
      <c r="K36" s="2"/>
      <c r="L36" s="2"/>
      <c r="M36" s="2"/>
      <c r="N36" s="2"/>
      <c r="O36" s="2"/>
      <c r="P36" s="2"/>
      <c r="Q36" s="2"/>
    </row>
    <row r="37" spans="1:17" ht="20.100000000000001" customHeight="1" x14ac:dyDescent="0.25">
      <c r="A37" s="248">
        <f t="shared" si="3"/>
        <v>22.800000000000011</v>
      </c>
      <c r="B37" s="354" t="s">
        <v>125</v>
      </c>
      <c r="C37" s="355"/>
      <c r="D37" s="243"/>
      <c r="E37" s="244"/>
      <c r="F37" s="245"/>
      <c r="G37" s="246"/>
      <c r="J37" s="2"/>
      <c r="K37" s="2"/>
      <c r="L37" s="2"/>
      <c r="M37" s="2"/>
      <c r="N37" s="2"/>
      <c r="O37" s="2"/>
      <c r="P37" s="2"/>
      <c r="Q37" s="2"/>
    </row>
    <row r="38" spans="1:17" ht="20.100000000000001" customHeight="1" x14ac:dyDescent="0.25">
      <c r="A38" s="13">
        <f>A29+1</f>
        <v>23</v>
      </c>
      <c r="B38" s="340" t="s">
        <v>120</v>
      </c>
      <c r="C38" s="341"/>
      <c r="D38" s="14" t="s">
        <v>3</v>
      </c>
      <c r="E38" s="20">
        <v>1</v>
      </c>
      <c r="F38" s="16"/>
      <c r="G38" s="192">
        <f t="shared" si="0"/>
        <v>0</v>
      </c>
      <c r="J38" s="2"/>
      <c r="K38" s="2"/>
      <c r="L38" s="2"/>
      <c r="M38" s="2"/>
      <c r="N38" s="2"/>
      <c r="O38" s="2"/>
      <c r="P38" s="2"/>
      <c r="Q38" s="2"/>
    </row>
    <row r="39" spans="1:17" ht="20.100000000000001" customHeight="1" x14ac:dyDescent="0.25">
      <c r="A39" s="13">
        <f t="shared" si="1"/>
        <v>24</v>
      </c>
      <c r="B39" s="340" t="s">
        <v>39</v>
      </c>
      <c r="C39" s="341"/>
      <c r="D39" s="14" t="s">
        <v>3</v>
      </c>
      <c r="E39" s="20">
        <v>5</v>
      </c>
      <c r="F39" s="16"/>
      <c r="G39" s="192">
        <f t="shared" si="0"/>
        <v>0</v>
      </c>
    </row>
    <row r="40" spans="1:17" ht="20.100000000000001" customHeight="1" x14ac:dyDescent="0.25">
      <c r="A40" s="13">
        <f t="shared" si="1"/>
        <v>25</v>
      </c>
      <c r="B40" s="17" t="s">
        <v>123</v>
      </c>
      <c r="C40" s="18"/>
      <c r="D40" s="29" t="s">
        <v>3</v>
      </c>
      <c r="E40" s="20">
        <v>2</v>
      </c>
      <c r="F40" s="16"/>
      <c r="G40" s="192">
        <f t="shared" si="0"/>
        <v>0</v>
      </c>
    </row>
    <row r="41" spans="1:17" ht="20.100000000000001" customHeight="1" x14ac:dyDescent="0.25">
      <c r="A41" s="242">
        <f t="shared" si="1"/>
        <v>26</v>
      </c>
      <c r="B41" s="354" t="s">
        <v>125</v>
      </c>
      <c r="C41" s="355"/>
      <c r="D41" s="243"/>
      <c r="E41" s="244"/>
      <c r="F41" s="245"/>
      <c r="G41" s="246"/>
    </row>
    <row r="42" spans="1:17" ht="20.100000000000001" customHeight="1" x14ac:dyDescent="0.25">
      <c r="A42" s="13">
        <f t="shared" si="1"/>
        <v>27</v>
      </c>
      <c r="B42" s="340" t="s">
        <v>17</v>
      </c>
      <c r="C42" s="341"/>
      <c r="D42" s="29" t="s">
        <v>3</v>
      </c>
      <c r="E42" s="20">
        <v>1</v>
      </c>
      <c r="F42" s="16"/>
      <c r="G42" s="192">
        <f t="shared" si="0"/>
        <v>0</v>
      </c>
    </row>
    <row r="43" spans="1:17" ht="20.100000000000001" customHeight="1" x14ac:dyDescent="0.25">
      <c r="A43" s="13">
        <f t="shared" si="1"/>
        <v>28</v>
      </c>
      <c r="B43" s="340" t="s">
        <v>40</v>
      </c>
      <c r="C43" s="341"/>
      <c r="D43" s="14" t="s">
        <v>3</v>
      </c>
      <c r="E43" s="20">
        <v>1</v>
      </c>
      <c r="F43" s="16"/>
      <c r="G43" s="192">
        <f t="shared" si="0"/>
        <v>0</v>
      </c>
    </row>
    <row r="44" spans="1:17" ht="20.100000000000001" customHeight="1" x14ac:dyDescent="0.25">
      <c r="A44" s="13">
        <f t="shared" si="1"/>
        <v>29</v>
      </c>
      <c r="B44" s="340" t="s">
        <v>6</v>
      </c>
      <c r="C44" s="341"/>
      <c r="D44" s="14" t="s">
        <v>15</v>
      </c>
      <c r="E44" s="20">
        <v>1</v>
      </c>
      <c r="F44" s="16"/>
      <c r="G44" s="192">
        <f t="shared" si="0"/>
        <v>0</v>
      </c>
      <c r="J44" s="2"/>
      <c r="K44" s="2"/>
      <c r="L44" s="2"/>
      <c r="M44" s="2"/>
      <c r="N44" s="2"/>
      <c r="O44" s="2"/>
      <c r="P44" s="2"/>
      <c r="Q44" s="2"/>
    </row>
    <row r="45" spans="1:17" ht="20.100000000000001" customHeight="1" x14ac:dyDescent="0.25">
      <c r="A45" s="242">
        <f t="shared" si="1"/>
        <v>30</v>
      </c>
      <c r="B45" s="359" t="s">
        <v>7</v>
      </c>
      <c r="C45" s="360"/>
      <c r="D45" s="243"/>
      <c r="E45" s="247"/>
      <c r="F45" s="245"/>
      <c r="G45" s="246"/>
      <c r="J45" s="2"/>
      <c r="K45" s="2"/>
      <c r="L45" s="2"/>
      <c r="M45" s="2"/>
      <c r="N45" s="2"/>
      <c r="O45" s="2"/>
      <c r="P45" s="2"/>
      <c r="Q45" s="2"/>
    </row>
    <row r="46" spans="1:17" ht="20.100000000000001" customHeight="1" x14ac:dyDescent="0.25">
      <c r="A46" s="26">
        <f>A45+0.1</f>
        <v>30.1</v>
      </c>
      <c r="B46" s="30" t="s">
        <v>99</v>
      </c>
      <c r="C46" s="31"/>
      <c r="D46" s="32" t="s">
        <v>2</v>
      </c>
      <c r="E46" s="33">
        <v>10</v>
      </c>
      <c r="F46" s="16"/>
      <c r="G46" s="191">
        <f>E46*F46</f>
        <v>0</v>
      </c>
      <c r="J46" s="2"/>
      <c r="K46" s="2"/>
      <c r="L46" s="2"/>
      <c r="M46" s="2"/>
      <c r="N46" s="2"/>
      <c r="O46" s="2"/>
      <c r="P46" s="2"/>
      <c r="Q46" s="2"/>
    </row>
    <row r="47" spans="1:17" ht="20.100000000000001" customHeight="1" x14ac:dyDescent="0.25">
      <c r="A47" s="26">
        <f t="shared" ref="A47" si="4">A46+0.1</f>
        <v>30.200000000000003</v>
      </c>
      <c r="B47" s="30" t="s">
        <v>100</v>
      </c>
      <c r="C47" s="31"/>
      <c r="D47" s="32" t="s">
        <v>2</v>
      </c>
      <c r="E47" s="33">
        <v>40</v>
      </c>
      <c r="F47" s="16"/>
      <c r="G47" s="191">
        <f>E47*F47</f>
        <v>0</v>
      </c>
      <c r="J47" s="2"/>
      <c r="K47" s="2"/>
      <c r="L47" s="2"/>
      <c r="M47" s="2"/>
      <c r="N47" s="2"/>
      <c r="O47" s="2"/>
      <c r="P47" s="2"/>
      <c r="Q47" s="2"/>
    </row>
    <row r="48" spans="1:17" ht="20.100000000000001" customHeight="1" x14ac:dyDescent="0.25">
      <c r="A48" s="13">
        <f>A45+1</f>
        <v>31</v>
      </c>
      <c r="B48" s="340" t="s">
        <v>19</v>
      </c>
      <c r="C48" s="341"/>
      <c r="D48" s="14" t="s">
        <v>3</v>
      </c>
      <c r="E48" s="20">
        <v>1</v>
      </c>
      <c r="F48" s="16"/>
      <c r="G48" s="192">
        <f t="shared" si="0"/>
        <v>0</v>
      </c>
      <c r="J48" s="2"/>
      <c r="K48" s="2"/>
      <c r="L48" s="2"/>
      <c r="M48" s="2"/>
      <c r="N48" s="2"/>
      <c r="O48" s="2"/>
      <c r="P48" s="2"/>
      <c r="Q48" s="2"/>
    </row>
    <row r="49" spans="1:17" ht="20.100000000000001" customHeight="1" x14ac:dyDescent="0.25">
      <c r="A49" s="242">
        <f t="shared" si="1"/>
        <v>32</v>
      </c>
      <c r="B49" s="354" t="s">
        <v>125</v>
      </c>
      <c r="C49" s="355"/>
      <c r="D49" s="243"/>
      <c r="E49" s="244"/>
      <c r="F49" s="245"/>
      <c r="G49" s="246"/>
      <c r="I49" s="2"/>
      <c r="J49" s="2"/>
      <c r="K49" s="2"/>
      <c r="L49" s="2"/>
      <c r="M49" s="2"/>
      <c r="N49" s="2"/>
      <c r="O49" s="2"/>
      <c r="P49" s="2"/>
      <c r="Q49" s="2"/>
    </row>
    <row r="50" spans="1:17" ht="24" customHeight="1" x14ac:dyDescent="0.25">
      <c r="A50" s="13">
        <f t="shared" si="1"/>
        <v>33</v>
      </c>
      <c r="B50" s="34" t="s">
        <v>22</v>
      </c>
      <c r="C50" s="35"/>
      <c r="D50" s="25" t="s">
        <v>3</v>
      </c>
      <c r="E50" s="20">
        <v>1</v>
      </c>
      <c r="F50" s="16"/>
      <c r="G50" s="192">
        <f t="shared" si="0"/>
        <v>0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ht="20.100000000000001" customHeight="1" x14ac:dyDescent="0.25">
      <c r="A51" s="13">
        <f t="shared" si="1"/>
        <v>34</v>
      </c>
      <c r="B51" s="34" t="s">
        <v>24</v>
      </c>
      <c r="C51" s="35"/>
      <c r="D51" s="25" t="s">
        <v>3</v>
      </c>
      <c r="E51" s="20">
        <v>1</v>
      </c>
      <c r="F51" s="16"/>
      <c r="G51" s="192">
        <f t="shared" si="0"/>
        <v>0</v>
      </c>
      <c r="I51" s="2"/>
      <c r="J51" s="2"/>
      <c r="K51" s="2"/>
      <c r="L51" s="2"/>
      <c r="M51" s="2"/>
      <c r="N51" s="2"/>
      <c r="O51" s="2"/>
      <c r="P51" s="2"/>
      <c r="Q51" s="2"/>
    </row>
    <row r="52" spans="1:17" ht="20.100000000000001" customHeight="1" x14ac:dyDescent="0.25">
      <c r="A52" s="13">
        <f t="shared" si="1"/>
        <v>35</v>
      </c>
      <c r="B52" s="34" t="s">
        <v>21</v>
      </c>
      <c r="C52" s="35"/>
      <c r="D52" s="25" t="s">
        <v>3</v>
      </c>
      <c r="E52" s="20">
        <v>1</v>
      </c>
      <c r="F52" s="16"/>
      <c r="G52" s="192">
        <f t="shared" si="0"/>
        <v>0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ht="20.100000000000001" customHeight="1" x14ac:dyDescent="0.25">
      <c r="A53" s="13">
        <f t="shared" si="1"/>
        <v>36</v>
      </c>
      <c r="B53" s="34" t="s">
        <v>53</v>
      </c>
      <c r="C53" s="35"/>
      <c r="D53" s="25" t="s">
        <v>3</v>
      </c>
      <c r="E53" s="20">
        <v>1</v>
      </c>
      <c r="F53" s="16"/>
      <c r="G53" s="192">
        <f t="shared" si="0"/>
        <v>0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ht="20.100000000000001" customHeight="1" x14ac:dyDescent="0.25">
      <c r="A54" s="13">
        <f t="shared" si="1"/>
        <v>37</v>
      </c>
      <c r="B54" s="34" t="s">
        <v>54</v>
      </c>
      <c r="C54" s="35"/>
      <c r="D54" s="25" t="s">
        <v>3</v>
      </c>
      <c r="E54" s="20">
        <v>1</v>
      </c>
      <c r="F54" s="16"/>
      <c r="G54" s="192">
        <f t="shared" si="0"/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ht="20.100000000000001" customHeight="1" x14ac:dyDescent="0.25">
      <c r="A55" s="13">
        <f t="shared" si="1"/>
        <v>38</v>
      </c>
      <c r="B55" s="34" t="s">
        <v>117</v>
      </c>
      <c r="C55" s="35"/>
      <c r="D55" s="25" t="s">
        <v>2</v>
      </c>
      <c r="E55" s="20">
        <v>20</v>
      </c>
      <c r="F55" s="16"/>
      <c r="G55" s="192">
        <f t="shared" si="0"/>
        <v>0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ht="20.100000000000001" customHeight="1" x14ac:dyDescent="0.25">
      <c r="A56" s="13">
        <f t="shared" si="1"/>
        <v>39</v>
      </c>
      <c r="B56" s="34" t="s">
        <v>23</v>
      </c>
      <c r="C56" s="35"/>
      <c r="D56" s="25" t="s">
        <v>2</v>
      </c>
      <c r="E56" s="20">
        <v>30</v>
      </c>
      <c r="F56" s="16"/>
      <c r="G56" s="192">
        <f t="shared" si="0"/>
        <v>0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ht="20.100000000000001" customHeight="1" x14ac:dyDescent="0.25">
      <c r="A57" s="13">
        <f t="shared" si="1"/>
        <v>40</v>
      </c>
      <c r="B57" s="34" t="s">
        <v>51</v>
      </c>
      <c r="C57" s="35"/>
      <c r="D57" s="25" t="s">
        <v>2</v>
      </c>
      <c r="E57" s="20">
        <v>20</v>
      </c>
      <c r="F57" s="16"/>
      <c r="G57" s="192">
        <f t="shared" si="0"/>
        <v>0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ht="20.100000000000001" customHeight="1" x14ac:dyDescent="0.25">
      <c r="A58" s="242">
        <f t="shared" si="1"/>
        <v>41</v>
      </c>
      <c r="B58" s="249" t="s">
        <v>26</v>
      </c>
      <c r="C58" s="250"/>
      <c r="D58" s="251"/>
      <c r="E58" s="252"/>
      <c r="F58" s="253"/>
      <c r="G58" s="254"/>
      <c r="I58" s="2"/>
      <c r="J58" s="2"/>
      <c r="K58" s="2"/>
      <c r="L58" s="2"/>
      <c r="M58" s="2"/>
      <c r="N58" s="2"/>
      <c r="O58" s="2"/>
      <c r="P58" s="2"/>
      <c r="Q58" s="2"/>
    </row>
    <row r="59" spans="1:17" ht="20.100000000000001" customHeight="1" x14ac:dyDescent="0.25">
      <c r="A59" s="26">
        <v>41.1</v>
      </c>
      <c r="B59" s="189" t="s">
        <v>147</v>
      </c>
      <c r="C59" s="190"/>
      <c r="D59" s="125" t="s">
        <v>3</v>
      </c>
      <c r="E59" s="116">
        <v>1</v>
      </c>
      <c r="F59" s="188"/>
      <c r="G59" s="196">
        <f>E59*F59</f>
        <v>0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ht="20.100000000000001" customHeight="1" x14ac:dyDescent="0.25">
      <c r="A60" s="248">
        <v>41.2</v>
      </c>
      <c r="B60" s="363" t="s">
        <v>125</v>
      </c>
      <c r="C60" s="364"/>
      <c r="D60" s="251"/>
      <c r="E60" s="255"/>
      <c r="F60" s="253"/>
      <c r="G60" s="254"/>
      <c r="I60" s="2"/>
      <c r="J60" s="2"/>
      <c r="K60" s="2"/>
      <c r="L60" s="2"/>
      <c r="M60" s="2"/>
      <c r="N60" s="2"/>
      <c r="O60" s="2"/>
      <c r="P60" s="2"/>
      <c r="Q60" s="2"/>
    </row>
    <row r="61" spans="1:17" ht="20.100000000000001" customHeight="1" x14ac:dyDescent="0.25">
      <c r="A61" s="13">
        <f>A58+1</f>
        <v>42</v>
      </c>
      <c r="B61" s="34" t="s">
        <v>98</v>
      </c>
      <c r="C61" s="35"/>
      <c r="D61" s="25" t="s">
        <v>3</v>
      </c>
      <c r="E61" s="20">
        <v>1</v>
      </c>
      <c r="F61" s="16"/>
      <c r="G61" s="192">
        <f t="shared" si="0"/>
        <v>0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ht="20.100000000000001" customHeight="1" x14ac:dyDescent="0.25">
      <c r="A62" s="13">
        <f>A61+1</f>
        <v>43</v>
      </c>
      <c r="B62" s="34" t="s">
        <v>41</v>
      </c>
      <c r="C62" s="35"/>
      <c r="D62" s="36" t="s">
        <v>15</v>
      </c>
      <c r="E62" s="20">
        <v>1</v>
      </c>
      <c r="F62" s="16"/>
      <c r="G62" s="192">
        <f t="shared" si="0"/>
        <v>0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20.100000000000001" customHeight="1" x14ac:dyDescent="0.25">
      <c r="A63" s="13">
        <f t="shared" si="1"/>
        <v>44</v>
      </c>
      <c r="B63" s="17" t="s">
        <v>31</v>
      </c>
      <c r="C63" s="18"/>
      <c r="D63" s="29" t="s">
        <v>20</v>
      </c>
      <c r="E63" s="20">
        <v>66</v>
      </c>
      <c r="F63" s="16"/>
      <c r="G63" s="192">
        <f t="shared" si="0"/>
        <v>0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ht="38.25" customHeight="1" x14ac:dyDescent="0.25">
      <c r="A64" s="13">
        <f t="shared" si="1"/>
        <v>45</v>
      </c>
      <c r="B64" s="17" t="s">
        <v>56</v>
      </c>
      <c r="C64" s="18"/>
      <c r="D64" s="29" t="s">
        <v>5</v>
      </c>
      <c r="E64" s="20">
        <v>487</v>
      </c>
      <c r="F64" s="16"/>
      <c r="G64" s="192">
        <f>E64*F64</f>
        <v>0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ht="20.100000000000001" customHeight="1" x14ac:dyDescent="0.25">
      <c r="A65" s="242">
        <f t="shared" si="1"/>
        <v>46</v>
      </c>
      <c r="B65" s="354" t="s">
        <v>125</v>
      </c>
      <c r="C65" s="355"/>
      <c r="D65" s="243"/>
      <c r="E65" s="244"/>
      <c r="F65" s="245"/>
      <c r="G65" s="246"/>
      <c r="I65" s="2"/>
      <c r="J65" s="2"/>
      <c r="K65" s="2"/>
      <c r="L65" s="2"/>
      <c r="M65" s="2"/>
      <c r="N65" s="2"/>
      <c r="O65" s="2"/>
      <c r="P65" s="2"/>
      <c r="Q65" s="2"/>
    </row>
    <row r="66" spans="1:17" ht="20.100000000000001" customHeight="1" x14ac:dyDescent="0.25">
      <c r="A66" s="13">
        <f t="shared" si="1"/>
        <v>47</v>
      </c>
      <c r="B66" s="37" t="s">
        <v>46</v>
      </c>
      <c r="C66" s="38"/>
      <c r="D66" s="25" t="s">
        <v>20</v>
      </c>
      <c r="E66" s="20">
        <v>50</v>
      </c>
      <c r="F66" s="16"/>
      <c r="G66" s="197">
        <f t="shared" ref="G66:G71" si="5">E66*F66</f>
        <v>0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ht="20.100000000000001" customHeight="1" x14ac:dyDescent="0.25">
      <c r="A67" s="13">
        <f t="shared" si="1"/>
        <v>48</v>
      </c>
      <c r="B67" s="39" t="s">
        <v>95</v>
      </c>
      <c r="C67" s="40"/>
      <c r="D67" s="41" t="s">
        <v>2</v>
      </c>
      <c r="E67" s="42">
        <v>160</v>
      </c>
      <c r="F67" s="16"/>
      <c r="G67" s="197">
        <f t="shared" si="5"/>
        <v>0</v>
      </c>
    </row>
    <row r="68" spans="1:17" ht="20.100000000000001" customHeight="1" x14ac:dyDescent="0.25">
      <c r="A68" s="13">
        <f t="shared" si="1"/>
        <v>49</v>
      </c>
      <c r="B68" s="39" t="s">
        <v>107</v>
      </c>
      <c r="C68" s="40"/>
      <c r="D68" s="41" t="s">
        <v>3</v>
      </c>
      <c r="E68" s="42">
        <v>1</v>
      </c>
      <c r="F68" s="16"/>
      <c r="G68" s="197">
        <f t="shared" si="5"/>
        <v>0</v>
      </c>
    </row>
    <row r="69" spans="1:17" ht="20.100000000000001" customHeight="1" x14ac:dyDescent="0.25">
      <c r="A69" s="13">
        <f t="shared" si="1"/>
        <v>50</v>
      </c>
      <c r="B69" s="39" t="s">
        <v>97</v>
      </c>
      <c r="C69" s="40"/>
      <c r="D69" s="41" t="s">
        <v>3</v>
      </c>
      <c r="E69" s="42">
        <v>6</v>
      </c>
      <c r="F69" s="16"/>
      <c r="G69" s="197">
        <f t="shared" si="5"/>
        <v>0</v>
      </c>
    </row>
    <row r="70" spans="1:17" ht="20.100000000000001" customHeight="1" x14ac:dyDescent="0.25">
      <c r="A70" s="13">
        <f>A69+1</f>
        <v>51</v>
      </c>
      <c r="B70" s="39" t="s">
        <v>108</v>
      </c>
      <c r="C70" s="40"/>
      <c r="D70" s="41" t="s">
        <v>15</v>
      </c>
      <c r="E70" s="42">
        <v>1</v>
      </c>
      <c r="F70" s="16"/>
      <c r="G70" s="197">
        <f t="shared" si="5"/>
        <v>0</v>
      </c>
    </row>
    <row r="71" spans="1:17" ht="20.100000000000001" customHeight="1" x14ac:dyDescent="0.25">
      <c r="A71" s="13">
        <f>A70+1</f>
        <v>52</v>
      </c>
      <c r="B71" s="43" t="s">
        <v>109</v>
      </c>
      <c r="C71" s="31"/>
      <c r="D71" s="44" t="s">
        <v>3</v>
      </c>
      <c r="E71" s="45">
        <v>1</v>
      </c>
      <c r="F71" s="46"/>
      <c r="G71" s="198">
        <f t="shared" si="5"/>
        <v>0</v>
      </c>
    </row>
    <row r="72" spans="1:17" ht="20.100000000000001" customHeight="1" x14ac:dyDescent="0.25">
      <c r="A72" s="242">
        <f>A71+1</f>
        <v>53</v>
      </c>
      <c r="B72" s="354" t="s">
        <v>125</v>
      </c>
      <c r="C72" s="355"/>
      <c r="D72" s="243"/>
      <c r="E72" s="244"/>
      <c r="F72" s="245"/>
      <c r="G72" s="246"/>
    </row>
    <row r="73" spans="1:17" ht="20.100000000000001" customHeight="1" x14ac:dyDescent="0.25">
      <c r="A73" s="242">
        <f>A72+1</f>
        <v>54</v>
      </c>
      <c r="B73" s="354" t="s">
        <v>125</v>
      </c>
      <c r="C73" s="355"/>
      <c r="D73" s="243"/>
      <c r="E73" s="244"/>
      <c r="F73" s="245"/>
      <c r="G73" s="246"/>
    </row>
    <row r="74" spans="1:17" ht="20.100000000000001" customHeight="1" thickBot="1" x14ac:dyDescent="0.3">
      <c r="A74" s="13"/>
      <c r="B74" s="47"/>
      <c r="C74" s="48"/>
      <c r="D74" s="29"/>
      <c r="E74" s="42"/>
      <c r="F74" s="49"/>
      <c r="G74" s="192"/>
    </row>
    <row r="75" spans="1:17" ht="20.100000000000001" customHeight="1" thickBot="1" x14ac:dyDescent="0.35">
      <c r="A75" s="50"/>
      <c r="B75" s="331" t="s">
        <v>52</v>
      </c>
      <c r="C75" s="332"/>
      <c r="D75" s="51"/>
      <c r="E75" s="52"/>
      <c r="F75" s="53"/>
      <c r="G75" s="199">
        <f>SUM(G8:G74)</f>
        <v>0</v>
      </c>
    </row>
    <row r="76" spans="1:17" ht="20.100000000000001" customHeight="1" x14ac:dyDescent="0.25">
      <c r="A76" s="9">
        <f>MAX(A8:A75)+1</f>
        <v>55</v>
      </c>
      <c r="B76" s="333" t="s">
        <v>8</v>
      </c>
      <c r="C76" s="334"/>
      <c r="D76" s="54" t="s">
        <v>15</v>
      </c>
      <c r="E76" s="55">
        <v>1</v>
      </c>
      <c r="F76" s="56"/>
      <c r="G76" s="200">
        <f>E76*F76</f>
        <v>0</v>
      </c>
      <c r="H76" s="57"/>
    </row>
    <row r="77" spans="1:17" ht="20.100000000000001" customHeight="1" x14ac:dyDescent="0.25">
      <c r="A77" s="13">
        <f>MAX(A9:A76)+1</f>
        <v>56</v>
      </c>
      <c r="B77" s="34" t="s">
        <v>29</v>
      </c>
      <c r="C77" s="35"/>
      <c r="D77" s="25" t="s">
        <v>15</v>
      </c>
      <c r="E77" s="58">
        <v>1</v>
      </c>
      <c r="F77" s="16"/>
      <c r="G77" s="200">
        <f>E77*F77</f>
        <v>0</v>
      </c>
      <c r="H77" s="59"/>
    </row>
    <row r="78" spans="1:17" ht="37.5" customHeight="1" x14ac:dyDescent="0.3">
      <c r="A78" s="356" t="s">
        <v>149</v>
      </c>
      <c r="B78" s="357"/>
      <c r="C78" s="358"/>
      <c r="D78" s="60"/>
      <c r="E78" s="61"/>
      <c r="F78" s="62"/>
      <c r="G78" s="201">
        <f>G75+G76+G77</f>
        <v>0</v>
      </c>
      <c r="H78" s="59"/>
    </row>
    <row r="79" spans="1:17" ht="20.100000000000001" customHeight="1" thickBot="1" x14ac:dyDescent="0.3">
      <c r="A79" s="13">
        <f>MAX(A10:A77)+1</f>
        <v>57</v>
      </c>
      <c r="B79" s="278" t="s">
        <v>25</v>
      </c>
      <c r="C79" s="279"/>
      <c r="D79" s="63">
        <v>0.1</v>
      </c>
      <c r="E79" s="20"/>
      <c r="F79" s="64"/>
      <c r="G79" s="202">
        <f>G78*D79</f>
        <v>0</v>
      </c>
      <c r="H79" s="65"/>
    </row>
    <row r="80" spans="1:17" ht="43.5" customHeight="1" thickBot="1" x14ac:dyDescent="0.35">
      <c r="A80" s="348" t="s">
        <v>132</v>
      </c>
      <c r="B80" s="349"/>
      <c r="C80" s="350"/>
      <c r="D80" s="66"/>
      <c r="E80" s="67"/>
      <c r="F80" s="68"/>
      <c r="G80" s="203">
        <f>G78+G79</f>
        <v>0</v>
      </c>
    </row>
    <row r="81" spans="1:7" ht="20.100000000000001" customHeight="1" x14ac:dyDescent="0.25">
      <c r="A81" s="69"/>
      <c r="B81" s="70"/>
      <c r="C81" s="70"/>
      <c r="D81" s="69"/>
      <c r="E81" s="71"/>
      <c r="F81" s="72"/>
      <c r="G81" s="204"/>
    </row>
    <row r="82" spans="1:7" ht="30" customHeight="1" thickBot="1" x14ac:dyDescent="0.35">
      <c r="A82" s="351" t="s">
        <v>126</v>
      </c>
      <c r="B82" s="351"/>
      <c r="C82" s="351"/>
      <c r="D82" s="351"/>
      <c r="E82" s="351"/>
      <c r="F82" s="351"/>
      <c r="G82" s="351"/>
    </row>
    <row r="83" spans="1:7" ht="28.5" customHeight="1" thickBot="1" x14ac:dyDescent="0.3">
      <c r="A83" s="3" t="s">
        <v>9</v>
      </c>
      <c r="B83" s="300" t="s">
        <v>0</v>
      </c>
      <c r="C83" s="301"/>
      <c r="D83" s="4" t="s">
        <v>44</v>
      </c>
      <c r="E83" s="5" t="s">
        <v>1</v>
      </c>
      <c r="F83" s="6" t="s">
        <v>45</v>
      </c>
      <c r="G83" s="194" t="s">
        <v>12</v>
      </c>
    </row>
    <row r="84" spans="1:7" ht="20.100000000000001" customHeight="1" x14ac:dyDescent="0.25">
      <c r="A84" s="9">
        <v>1</v>
      </c>
      <c r="B84" s="352" t="s">
        <v>4</v>
      </c>
      <c r="C84" s="353"/>
      <c r="D84" s="10" t="s">
        <v>5</v>
      </c>
      <c r="E84" s="11">
        <v>240</v>
      </c>
      <c r="F84" s="12"/>
      <c r="G84" s="195">
        <f t="shared" ref="G84:G120" si="6">E84*F84</f>
        <v>0</v>
      </c>
    </row>
    <row r="85" spans="1:7" ht="20.100000000000001" customHeight="1" x14ac:dyDescent="0.25">
      <c r="A85" s="13">
        <f>A84+1</f>
        <v>2</v>
      </c>
      <c r="B85" s="340" t="s">
        <v>48</v>
      </c>
      <c r="C85" s="341"/>
      <c r="D85" s="14" t="s">
        <v>2</v>
      </c>
      <c r="E85" s="15">
        <v>49</v>
      </c>
      <c r="F85" s="16"/>
      <c r="G85" s="192">
        <f t="shared" si="6"/>
        <v>0</v>
      </c>
    </row>
    <row r="86" spans="1:7" ht="20.100000000000001" customHeight="1" x14ac:dyDescent="0.25">
      <c r="A86" s="13">
        <f t="shared" ref="A86:A149" si="7">A85+1</f>
        <v>3</v>
      </c>
      <c r="B86" s="340" t="s">
        <v>49</v>
      </c>
      <c r="C86" s="341"/>
      <c r="D86" s="14" t="s">
        <v>3</v>
      </c>
      <c r="E86" s="15">
        <v>2</v>
      </c>
      <c r="F86" s="16"/>
      <c r="G86" s="192">
        <f t="shared" si="6"/>
        <v>0</v>
      </c>
    </row>
    <row r="87" spans="1:7" ht="20.100000000000001" customHeight="1" x14ac:dyDescent="0.25">
      <c r="A87" s="13">
        <f t="shared" si="7"/>
        <v>4</v>
      </c>
      <c r="B87" s="340" t="s">
        <v>33</v>
      </c>
      <c r="C87" s="341"/>
      <c r="D87" s="14" t="s">
        <v>3</v>
      </c>
      <c r="E87" s="15">
        <v>2</v>
      </c>
      <c r="F87" s="16"/>
      <c r="G87" s="192">
        <f t="shared" si="6"/>
        <v>0</v>
      </c>
    </row>
    <row r="88" spans="1:7" ht="20.100000000000001" customHeight="1" x14ac:dyDescent="0.25">
      <c r="A88" s="13">
        <f t="shared" si="7"/>
        <v>5</v>
      </c>
      <c r="B88" s="340" t="s">
        <v>110</v>
      </c>
      <c r="C88" s="341"/>
      <c r="D88" s="14" t="s">
        <v>3</v>
      </c>
      <c r="E88" s="15">
        <v>2</v>
      </c>
      <c r="F88" s="16"/>
      <c r="G88" s="192">
        <f t="shared" si="6"/>
        <v>0</v>
      </c>
    </row>
    <row r="89" spans="1:7" ht="20.100000000000001" customHeight="1" x14ac:dyDescent="0.25">
      <c r="A89" s="73">
        <f t="shared" si="7"/>
        <v>6</v>
      </c>
      <c r="B89" s="329" t="s">
        <v>125</v>
      </c>
      <c r="C89" s="330"/>
      <c r="D89" s="74"/>
      <c r="E89" s="75"/>
      <c r="F89" s="76"/>
      <c r="G89" s="205"/>
    </row>
    <row r="90" spans="1:7" ht="20.100000000000001" customHeight="1" x14ac:dyDescent="0.25">
      <c r="A90" s="13">
        <f t="shared" si="7"/>
        <v>7</v>
      </c>
      <c r="B90" s="340" t="s">
        <v>69</v>
      </c>
      <c r="C90" s="341"/>
      <c r="D90" s="14" t="s">
        <v>11</v>
      </c>
      <c r="E90" s="19">
        <v>1</v>
      </c>
      <c r="F90" s="16"/>
      <c r="G90" s="192">
        <f t="shared" si="6"/>
        <v>0</v>
      </c>
    </row>
    <row r="91" spans="1:7" ht="20.100000000000001" customHeight="1" x14ac:dyDescent="0.25">
      <c r="A91" s="13">
        <f t="shared" si="7"/>
        <v>8</v>
      </c>
      <c r="B91" s="340" t="s">
        <v>14</v>
      </c>
      <c r="C91" s="341"/>
      <c r="D91" s="14" t="s">
        <v>3</v>
      </c>
      <c r="E91" s="20">
        <v>1</v>
      </c>
      <c r="F91" s="21"/>
      <c r="G91" s="192">
        <f t="shared" si="6"/>
        <v>0</v>
      </c>
    </row>
    <row r="92" spans="1:7" ht="20.100000000000001" customHeight="1" x14ac:dyDescent="0.25">
      <c r="A92" s="13">
        <f t="shared" si="7"/>
        <v>9</v>
      </c>
      <c r="B92" s="340" t="s">
        <v>111</v>
      </c>
      <c r="C92" s="341"/>
      <c r="D92" s="14" t="s">
        <v>3</v>
      </c>
      <c r="E92" s="20">
        <v>1</v>
      </c>
      <c r="F92" s="21"/>
      <c r="G92" s="192">
        <f t="shared" si="6"/>
        <v>0</v>
      </c>
    </row>
    <row r="93" spans="1:7" ht="20.100000000000001" customHeight="1" x14ac:dyDescent="0.25">
      <c r="A93" s="13">
        <f t="shared" si="7"/>
        <v>10</v>
      </c>
      <c r="B93" s="346" t="s">
        <v>112</v>
      </c>
      <c r="C93" s="347"/>
      <c r="D93" s="14" t="s">
        <v>3</v>
      </c>
      <c r="E93" s="20">
        <v>1</v>
      </c>
      <c r="F93" s="21"/>
      <c r="G93" s="192">
        <f t="shared" si="6"/>
        <v>0</v>
      </c>
    </row>
    <row r="94" spans="1:7" ht="20.100000000000001" customHeight="1" x14ac:dyDescent="0.25">
      <c r="A94" s="73">
        <f t="shared" si="7"/>
        <v>11</v>
      </c>
      <c r="B94" s="329" t="s">
        <v>125</v>
      </c>
      <c r="C94" s="330"/>
      <c r="D94" s="74"/>
      <c r="E94" s="75"/>
      <c r="F94" s="76"/>
      <c r="G94" s="205"/>
    </row>
    <row r="95" spans="1:7" ht="20.100000000000001" customHeight="1" x14ac:dyDescent="0.25">
      <c r="A95" s="13">
        <f t="shared" si="7"/>
        <v>12</v>
      </c>
      <c r="B95" s="22" t="s">
        <v>28</v>
      </c>
      <c r="C95" s="23"/>
      <c r="D95" s="14" t="s">
        <v>2</v>
      </c>
      <c r="E95" s="20">
        <v>35</v>
      </c>
      <c r="F95" s="21"/>
      <c r="G95" s="192">
        <f t="shared" si="6"/>
        <v>0</v>
      </c>
    </row>
    <row r="96" spans="1:7" ht="20.100000000000001" customHeight="1" x14ac:dyDescent="0.25">
      <c r="A96" s="13">
        <f t="shared" si="7"/>
        <v>13</v>
      </c>
      <c r="B96" s="17" t="s">
        <v>104</v>
      </c>
      <c r="C96" s="18"/>
      <c r="D96" s="14" t="s">
        <v>5</v>
      </c>
      <c r="E96" s="24">
        <v>240</v>
      </c>
      <c r="F96" s="16"/>
      <c r="G96" s="192">
        <f t="shared" si="6"/>
        <v>0</v>
      </c>
    </row>
    <row r="97" spans="1:7" ht="20.100000000000001" customHeight="1" x14ac:dyDescent="0.25">
      <c r="A97" s="13">
        <f t="shared" si="7"/>
        <v>14</v>
      </c>
      <c r="B97" s="278" t="s">
        <v>16</v>
      </c>
      <c r="C97" s="279"/>
      <c r="D97" s="25" t="s">
        <v>5</v>
      </c>
      <c r="E97" s="20">
        <v>240</v>
      </c>
      <c r="F97" s="16"/>
      <c r="G97" s="192">
        <f t="shared" si="6"/>
        <v>0</v>
      </c>
    </row>
    <row r="98" spans="1:7" ht="20.100000000000001" customHeight="1" x14ac:dyDescent="0.25">
      <c r="A98" s="73">
        <f t="shared" si="7"/>
        <v>15</v>
      </c>
      <c r="B98" s="329" t="s">
        <v>125</v>
      </c>
      <c r="C98" s="330"/>
      <c r="D98" s="74"/>
      <c r="E98" s="75"/>
      <c r="F98" s="76"/>
      <c r="G98" s="205"/>
    </row>
    <row r="99" spans="1:7" ht="20.100000000000001" customHeight="1" x14ac:dyDescent="0.25">
      <c r="A99" s="13">
        <f t="shared" si="7"/>
        <v>16</v>
      </c>
      <c r="B99" s="17" t="s">
        <v>27</v>
      </c>
      <c r="C99" s="18"/>
      <c r="D99" s="14" t="s">
        <v>3</v>
      </c>
      <c r="E99" s="20">
        <v>1</v>
      </c>
      <c r="F99" s="16"/>
      <c r="G99" s="192">
        <f t="shared" si="6"/>
        <v>0</v>
      </c>
    </row>
    <row r="100" spans="1:7" ht="20.100000000000001" customHeight="1" x14ac:dyDescent="0.25">
      <c r="A100" s="13">
        <f t="shared" si="7"/>
        <v>17</v>
      </c>
      <c r="B100" s="340" t="s">
        <v>35</v>
      </c>
      <c r="C100" s="341"/>
      <c r="D100" s="14" t="s">
        <v>3</v>
      </c>
      <c r="E100" s="24">
        <v>3</v>
      </c>
      <c r="F100" s="16"/>
      <c r="G100" s="192">
        <f t="shared" si="6"/>
        <v>0</v>
      </c>
    </row>
    <row r="101" spans="1:7" ht="20.100000000000001" customHeight="1" x14ac:dyDescent="0.25">
      <c r="A101" s="13">
        <f t="shared" si="7"/>
        <v>18</v>
      </c>
      <c r="B101" s="340" t="s">
        <v>36</v>
      </c>
      <c r="C101" s="341"/>
      <c r="D101" s="14" t="s">
        <v>3</v>
      </c>
      <c r="E101" s="24">
        <v>2</v>
      </c>
      <c r="F101" s="16"/>
      <c r="G101" s="192">
        <f t="shared" si="6"/>
        <v>0</v>
      </c>
    </row>
    <row r="102" spans="1:7" ht="20.100000000000001" customHeight="1" x14ac:dyDescent="0.25">
      <c r="A102" s="13">
        <f t="shared" si="7"/>
        <v>19</v>
      </c>
      <c r="B102" s="340" t="s">
        <v>37</v>
      </c>
      <c r="C102" s="341"/>
      <c r="D102" s="14" t="s">
        <v>3</v>
      </c>
      <c r="E102" s="20">
        <v>1</v>
      </c>
      <c r="F102" s="16"/>
      <c r="G102" s="192">
        <f>E102*F102</f>
        <v>0</v>
      </c>
    </row>
    <row r="103" spans="1:7" ht="20.100000000000001" customHeight="1" x14ac:dyDescent="0.25">
      <c r="A103" s="13">
        <f t="shared" si="7"/>
        <v>20</v>
      </c>
      <c r="B103" s="342" t="s">
        <v>38</v>
      </c>
      <c r="C103" s="343"/>
      <c r="D103" s="14" t="s">
        <v>2</v>
      </c>
      <c r="E103" s="24">
        <v>5</v>
      </c>
      <c r="F103" s="16"/>
      <c r="G103" s="192">
        <f t="shared" si="6"/>
        <v>0</v>
      </c>
    </row>
    <row r="104" spans="1:7" ht="20.100000000000001" customHeight="1" x14ac:dyDescent="0.25">
      <c r="A104" s="13">
        <f t="shared" si="7"/>
        <v>21</v>
      </c>
      <c r="B104" s="340" t="s">
        <v>50</v>
      </c>
      <c r="C104" s="341"/>
      <c r="D104" s="14" t="s">
        <v>2</v>
      </c>
      <c r="E104" s="77">
        <v>10</v>
      </c>
      <c r="F104" s="16"/>
      <c r="G104" s="192">
        <f>E104*F104</f>
        <v>0</v>
      </c>
    </row>
    <row r="105" spans="1:7" ht="20.100000000000001" customHeight="1" x14ac:dyDescent="0.25">
      <c r="A105" s="73">
        <f t="shared" si="7"/>
        <v>22</v>
      </c>
      <c r="B105" s="344" t="s">
        <v>13</v>
      </c>
      <c r="C105" s="345"/>
      <c r="D105" s="74"/>
      <c r="E105" s="78"/>
      <c r="F105" s="76"/>
      <c r="G105" s="205"/>
    </row>
    <row r="106" spans="1:7" ht="20.100000000000001" customHeight="1" x14ac:dyDescent="0.25">
      <c r="A106" s="79">
        <f>A105+0.1</f>
        <v>22.1</v>
      </c>
      <c r="B106" s="329" t="s">
        <v>125</v>
      </c>
      <c r="C106" s="330"/>
      <c r="D106" s="74"/>
      <c r="E106" s="75"/>
      <c r="F106" s="76"/>
      <c r="G106" s="205"/>
    </row>
    <row r="107" spans="1:7" ht="20.100000000000001" customHeight="1" x14ac:dyDescent="0.25">
      <c r="A107" s="26">
        <f t="shared" ref="A107:A113" si="8">A106+0.1</f>
        <v>22.200000000000003</v>
      </c>
      <c r="B107" s="27" t="s">
        <v>113</v>
      </c>
      <c r="C107" s="28"/>
      <c r="D107" s="14" t="s">
        <v>3</v>
      </c>
      <c r="E107" s="20">
        <v>1</v>
      </c>
      <c r="F107" s="16"/>
      <c r="G107" s="192">
        <f t="shared" si="6"/>
        <v>0</v>
      </c>
    </row>
    <row r="108" spans="1:7" ht="20.100000000000001" customHeight="1" x14ac:dyDescent="0.25">
      <c r="A108" s="79">
        <f t="shared" si="8"/>
        <v>22.300000000000004</v>
      </c>
      <c r="B108" s="329" t="s">
        <v>125</v>
      </c>
      <c r="C108" s="330"/>
      <c r="D108" s="74"/>
      <c r="E108" s="75"/>
      <c r="F108" s="76"/>
      <c r="G108" s="205"/>
    </row>
    <row r="109" spans="1:7" ht="20.100000000000001" customHeight="1" x14ac:dyDescent="0.25">
      <c r="A109" s="26">
        <f t="shared" si="8"/>
        <v>22.400000000000006</v>
      </c>
      <c r="B109" s="27" t="s">
        <v>57</v>
      </c>
      <c r="C109" s="28"/>
      <c r="D109" s="14" t="s">
        <v>3</v>
      </c>
      <c r="E109" s="20">
        <v>1</v>
      </c>
      <c r="F109" s="16"/>
      <c r="G109" s="192">
        <f t="shared" si="6"/>
        <v>0</v>
      </c>
    </row>
    <row r="110" spans="1:7" ht="20.100000000000001" customHeight="1" x14ac:dyDescent="0.25">
      <c r="A110" s="79">
        <f t="shared" si="8"/>
        <v>22.500000000000007</v>
      </c>
      <c r="B110" s="329" t="s">
        <v>125</v>
      </c>
      <c r="C110" s="330"/>
      <c r="D110" s="74"/>
      <c r="E110" s="75"/>
      <c r="F110" s="76"/>
      <c r="G110" s="205"/>
    </row>
    <row r="111" spans="1:7" ht="20.100000000000001" customHeight="1" x14ac:dyDescent="0.25">
      <c r="A111" s="26">
        <f t="shared" si="8"/>
        <v>22.600000000000009</v>
      </c>
      <c r="B111" s="27" t="s">
        <v>58</v>
      </c>
      <c r="C111" s="28"/>
      <c r="D111" s="14" t="s">
        <v>3</v>
      </c>
      <c r="E111" s="20">
        <v>1</v>
      </c>
      <c r="F111" s="16"/>
      <c r="G111" s="192">
        <f t="shared" si="6"/>
        <v>0</v>
      </c>
    </row>
    <row r="112" spans="1:7" ht="20.100000000000001" customHeight="1" x14ac:dyDescent="0.25">
      <c r="A112" s="26">
        <f t="shared" si="8"/>
        <v>22.70000000000001</v>
      </c>
      <c r="B112" s="27" t="s">
        <v>59</v>
      </c>
      <c r="C112" s="28"/>
      <c r="D112" s="14" t="s">
        <v>3</v>
      </c>
      <c r="E112" s="20">
        <v>2</v>
      </c>
      <c r="F112" s="16"/>
      <c r="G112" s="192">
        <f t="shared" si="6"/>
        <v>0</v>
      </c>
    </row>
    <row r="113" spans="1:7" ht="20.100000000000001" customHeight="1" x14ac:dyDescent="0.25">
      <c r="A113" s="26">
        <f t="shared" si="8"/>
        <v>22.800000000000011</v>
      </c>
      <c r="B113" s="27" t="s">
        <v>114</v>
      </c>
      <c r="C113" s="28"/>
      <c r="D113" s="14" t="s">
        <v>3</v>
      </c>
      <c r="E113" s="20">
        <v>1</v>
      </c>
      <c r="F113" s="16"/>
      <c r="G113" s="192">
        <f t="shared" si="6"/>
        <v>0</v>
      </c>
    </row>
    <row r="114" spans="1:7" ht="20.100000000000001" customHeight="1" x14ac:dyDescent="0.25">
      <c r="A114" s="13">
        <f>A105+1</f>
        <v>23</v>
      </c>
      <c r="B114" s="340" t="s">
        <v>121</v>
      </c>
      <c r="C114" s="341"/>
      <c r="D114" s="14" t="s">
        <v>3</v>
      </c>
      <c r="E114" s="20">
        <v>1</v>
      </c>
      <c r="F114" s="16"/>
      <c r="G114" s="192">
        <f t="shared" si="6"/>
        <v>0</v>
      </c>
    </row>
    <row r="115" spans="1:7" ht="20.100000000000001" customHeight="1" x14ac:dyDescent="0.25">
      <c r="A115" s="13">
        <f t="shared" si="7"/>
        <v>24</v>
      </c>
      <c r="B115" s="340" t="s">
        <v>39</v>
      </c>
      <c r="C115" s="341"/>
      <c r="D115" s="14" t="s">
        <v>3</v>
      </c>
      <c r="E115" s="20">
        <v>2</v>
      </c>
      <c r="F115" s="16"/>
      <c r="G115" s="192">
        <f t="shared" si="6"/>
        <v>0</v>
      </c>
    </row>
    <row r="116" spans="1:7" ht="20.100000000000001" customHeight="1" x14ac:dyDescent="0.25">
      <c r="A116" s="73">
        <f t="shared" si="7"/>
        <v>25</v>
      </c>
      <c r="B116" s="329" t="s">
        <v>125</v>
      </c>
      <c r="C116" s="330"/>
      <c r="D116" s="74"/>
      <c r="E116" s="75"/>
      <c r="F116" s="76"/>
      <c r="G116" s="205"/>
    </row>
    <row r="117" spans="1:7" ht="20.100000000000001" customHeight="1" x14ac:dyDescent="0.25">
      <c r="A117" s="13">
        <f t="shared" si="7"/>
        <v>26</v>
      </c>
      <c r="B117" s="17" t="s">
        <v>124</v>
      </c>
      <c r="C117" s="18"/>
      <c r="D117" s="29" t="s">
        <v>3</v>
      </c>
      <c r="E117" s="20">
        <v>1</v>
      </c>
      <c r="F117" s="16"/>
      <c r="G117" s="192">
        <f t="shared" si="6"/>
        <v>0</v>
      </c>
    </row>
    <row r="118" spans="1:7" ht="20.100000000000001" customHeight="1" x14ac:dyDescent="0.25">
      <c r="A118" s="13">
        <f t="shared" si="7"/>
        <v>27</v>
      </c>
      <c r="B118" s="340" t="s">
        <v>17</v>
      </c>
      <c r="C118" s="341"/>
      <c r="D118" s="29" t="s">
        <v>3</v>
      </c>
      <c r="E118" s="20">
        <v>1</v>
      </c>
      <c r="F118" s="16"/>
      <c r="G118" s="192">
        <f t="shared" si="6"/>
        <v>0</v>
      </c>
    </row>
    <row r="119" spans="1:7" ht="20.100000000000001" customHeight="1" x14ac:dyDescent="0.25">
      <c r="A119" s="13">
        <f t="shared" si="7"/>
        <v>28</v>
      </c>
      <c r="B119" s="340" t="s">
        <v>42</v>
      </c>
      <c r="C119" s="341"/>
      <c r="D119" s="14" t="s">
        <v>3</v>
      </c>
      <c r="E119" s="20">
        <v>1</v>
      </c>
      <c r="F119" s="16"/>
      <c r="G119" s="192">
        <f t="shared" si="6"/>
        <v>0</v>
      </c>
    </row>
    <row r="120" spans="1:7" ht="20.100000000000001" customHeight="1" x14ac:dyDescent="0.25">
      <c r="A120" s="13">
        <f t="shared" si="7"/>
        <v>29</v>
      </c>
      <c r="B120" s="340" t="s">
        <v>6</v>
      </c>
      <c r="C120" s="341"/>
      <c r="D120" s="14" t="s">
        <v>15</v>
      </c>
      <c r="E120" s="20">
        <v>1</v>
      </c>
      <c r="F120" s="16"/>
      <c r="G120" s="192">
        <f t="shared" si="6"/>
        <v>0</v>
      </c>
    </row>
    <row r="121" spans="1:7" ht="20.100000000000001" customHeight="1" x14ac:dyDescent="0.25">
      <c r="A121" s="73">
        <f t="shared" si="7"/>
        <v>30</v>
      </c>
      <c r="B121" s="329" t="s">
        <v>125</v>
      </c>
      <c r="C121" s="330"/>
      <c r="D121" s="74"/>
      <c r="E121" s="75"/>
      <c r="F121" s="76"/>
      <c r="G121" s="205"/>
    </row>
    <row r="122" spans="1:7" ht="20.100000000000001" customHeight="1" x14ac:dyDescent="0.25">
      <c r="A122" s="79">
        <f>A121+0.1</f>
        <v>30.1</v>
      </c>
      <c r="B122" s="329" t="s">
        <v>125</v>
      </c>
      <c r="C122" s="330"/>
      <c r="D122" s="74"/>
      <c r="E122" s="75"/>
      <c r="F122" s="76"/>
      <c r="G122" s="205"/>
    </row>
    <row r="123" spans="1:7" ht="20.100000000000001" customHeight="1" x14ac:dyDescent="0.25">
      <c r="A123" s="79">
        <f t="shared" ref="A123" si="9">A122+0.1</f>
        <v>30.200000000000003</v>
      </c>
      <c r="B123" s="329" t="s">
        <v>125</v>
      </c>
      <c r="C123" s="330"/>
      <c r="D123" s="74"/>
      <c r="E123" s="75"/>
      <c r="F123" s="76"/>
      <c r="G123" s="205"/>
    </row>
    <row r="124" spans="1:7" ht="20.100000000000001" customHeight="1" x14ac:dyDescent="0.25">
      <c r="A124" s="73">
        <f>A121+1</f>
        <v>31</v>
      </c>
      <c r="B124" s="329" t="s">
        <v>125</v>
      </c>
      <c r="C124" s="330"/>
      <c r="D124" s="74"/>
      <c r="E124" s="75"/>
      <c r="F124" s="76"/>
      <c r="G124" s="205"/>
    </row>
    <row r="125" spans="1:7" ht="20.100000000000001" customHeight="1" x14ac:dyDescent="0.25">
      <c r="A125" s="73">
        <f t="shared" si="7"/>
        <v>32</v>
      </c>
      <c r="B125" s="329" t="s">
        <v>125</v>
      </c>
      <c r="C125" s="330"/>
      <c r="D125" s="74"/>
      <c r="E125" s="75"/>
      <c r="F125" s="76"/>
      <c r="G125" s="205"/>
    </row>
    <row r="126" spans="1:7" ht="20.100000000000001" customHeight="1" x14ac:dyDescent="0.25">
      <c r="A126" s="73">
        <f t="shared" si="7"/>
        <v>33</v>
      </c>
      <c r="B126" s="329" t="s">
        <v>125</v>
      </c>
      <c r="C126" s="330"/>
      <c r="D126" s="74"/>
      <c r="E126" s="75"/>
      <c r="F126" s="76"/>
      <c r="G126" s="205"/>
    </row>
    <row r="127" spans="1:7" ht="20.100000000000001" customHeight="1" x14ac:dyDescent="0.25">
      <c r="A127" s="73">
        <f t="shared" si="7"/>
        <v>34</v>
      </c>
      <c r="B127" s="329" t="s">
        <v>125</v>
      </c>
      <c r="C127" s="330"/>
      <c r="D127" s="74"/>
      <c r="E127" s="75"/>
      <c r="F127" s="76"/>
      <c r="G127" s="205"/>
    </row>
    <row r="128" spans="1:7" ht="20.100000000000001" customHeight="1" x14ac:dyDescent="0.25">
      <c r="A128" s="73">
        <f t="shared" si="7"/>
        <v>35</v>
      </c>
      <c r="B128" s="329" t="s">
        <v>125</v>
      </c>
      <c r="C128" s="330"/>
      <c r="D128" s="74"/>
      <c r="E128" s="75"/>
      <c r="F128" s="76"/>
      <c r="G128" s="205"/>
    </row>
    <row r="129" spans="1:7" ht="20.100000000000001" customHeight="1" x14ac:dyDescent="0.25">
      <c r="A129" s="73">
        <f t="shared" si="7"/>
        <v>36</v>
      </c>
      <c r="B129" s="329" t="s">
        <v>125</v>
      </c>
      <c r="C129" s="330"/>
      <c r="D129" s="74"/>
      <c r="E129" s="75"/>
      <c r="F129" s="76"/>
      <c r="G129" s="205"/>
    </row>
    <row r="130" spans="1:7" ht="20.100000000000001" customHeight="1" x14ac:dyDescent="0.25">
      <c r="A130" s="73">
        <f t="shared" si="7"/>
        <v>37</v>
      </c>
      <c r="B130" s="329" t="s">
        <v>125</v>
      </c>
      <c r="C130" s="330"/>
      <c r="D130" s="74"/>
      <c r="E130" s="75"/>
      <c r="F130" s="76"/>
      <c r="G130" s="205"/>
    </row>
    <row r="131" spans="1:7" ht="20.100000000000001" customHeight="1" x14ac:dyDescent="0.25">
      <c r="A131" s="73">
        <f t="shared" si="7"/>
        <v>38</v>
      </c>
      <c r="B131" s="329" t="s">
        <v>125</v>
      </c>
      <c r="C131" s="330"/>
      <c r="D131" s="74"/>
      <c r="E131" s="75"/>
      <c r="F131" s="76"/>
      <c r="G131" s="205"/>
    </row>
    <row r="132" spans="1:7" ht="20.100000000000001" customHeight="1" x14ac:dyDescent="0.25">
      <c r="A132" s="73">
        <f t="shared" si="7"/>
        <v>39</v>
      </c>
      <c r="B132" s="329" t="s">
        <v>125</v>
      </c>
      <c r="C132" s="330"/>
      <c r="D132" s="74"/>
      <c r="E132" s="75"/>
      <c r="F132" s="76"/>
      <c r="G132" s="205"/>
    </row>
    <row r="133" spans="1:7" ht="20.100000000000001" customHeight="1" x14ac:dyDescent="0.25">
      <c r="A133" s="73">
        <f t="shared" si="7"/>
        <v>40</v>
      </c>
      <c r="B133" s="329" t="s">
        <v>125</v>
      </c>
      <c r="C133" s="330"/>
      <c r="D133" s="74"/>
      <c r="E133" s="75"/>
      <c r="F133" s="76"/>
      <c r="G133" s="205"/>
    </row>
    <row r="134" spans="1:7" ht="20.100000000000001" customHeight="1" x14ac:dyDescent="0.25">
      <c r="A134" s="73">
        <f t="shared" si="7"/>
        <v>41</v>
      </c>
      <c r="B134" s="329" t="s">
        <v>125</v>
      </c>
      <c r="C134" s="330"/>
      <c r="D134" s="74"/>
      <c r="E134" s="75"/>
      <c r="F134" s="76"/>
      <c r="G134" s="205"/>
    </row>
    <row r="135" spans="1:7" ht="20.100000000000001" customHeight="1" x14ac:dyDescent="0.25">
      <c r="A135" s="79">
        <v>41.1</v>
      </c>
      <c r="B135" s="329" t="s">
        <v>125</v>
      </c>
      <c r="C135" s="330"/>
      <c r="D135" s="74"/>
      <c r="E135" s="75"/>
      <c r="F135" s="76"/>
      <c r="G135" s="205"/>
    </row>
    <row r="136" spans="1:7" ht="20.100000000000001" customHeight="1" x14ac:dyDescent="0.25">
      <c r="A136" s="79">
        <v>41.2</v>
      </c>
      <c r="B136" s="338" t="s">
        <v>125</v>
      </c>
      <c r="C136" s="339"/>
      <c r="D136" s="74"/>
      <c r="E136" s="75"/>
      <c r="F136" s="76"/>
      <c r="G136" s="205"/>
    </row>
    <row r="137" spans="1:7" ht="20.100000000000001" customHeight="1" x14ac:dyDescent="0.25">
      <c r="A137" s="73">
        <f>A134+1</f>
        <v>42</v>
      </c>
      <c r="B137" s="329" t="s">
        <v>125</v>
      </c>
      <c r="C137" s="330"/>
      <c r="D137" s="74"/>
      <c r="E137" s="75"/>
      <c r="F137" s="76"/>
      <c r="G137" s="205"/>
    </row>
    <row r="138" spans="1:7" ht="20.100000000000001" customHeight="1" x14ac:dyDescent="0.25">
      <c r="A138" s="73">
        <f t="shared" si="7"/>
        <v>43</v>
      </c>
      <c r="B138" s="329" t="s">
        <v>125</v>
      </c>
      <c r="C138" s="330"/>
      <c r="D138" s="74"/>
      <c r="E138" s="75"/>
      <c r="F138" s="76"/>
      <c r="G138" s="205"/>
    </row>
    <row r="139" spans="1:7" ht="20.100000000000001" customHeight="1" x14ac:dyDescent="0.25">
      <c r="A139" s="73">
        <f t="shared" si="7"/>
        <v>44</v>
      </c>
      <c r="B139" s="329" t="s">
        <v>125</v>
      </c>
      <c r="C139" s="330"/>
      <c r="D139" s="74"/>
      <c r="E139" s="75"/>
      <c r="F139" s="76"/>
      <c r="G139" s="205"/>
    </row>
    <row r="140" spans="1:7" ht="20.100000000000001" customHeight="1" x14ac:dyDescent="0.25">
      <c r="A140" s="13">
        <f t="shared" si="7"/>
        <v>45</v>
      </c>
      <c r="B140" s="17" t="s">
        <v>56</v>
      </c>
      <c r="C140" s="18"/>
      <c r="D140" s="29" t="s">
        <v>5</v>
      </c>
      <c r="E140" s="20">
        <v>120</v>
      </c>
      <c r="F140" s="16"/>
      <c r="G140" s="192">
        <f>E140*F140</f>
        <v>0</v>
      </c>
    </row>
    <row r="141" spans="1:7" ht="20.100000000000001" customHeight="1" x14ac:dyDescent="0.25">
      <c r="A141" s="73">
        <f t="shared" si="7"/>
        <v>46</v>
      </c>
      <c r="B141" s="329" t="s">
        <v>125</v>
      </c>
      <c r="C141" s="330"/>
      <c r="D141" s="74"/>
      <c r="E141" s="75"/>
      <c r="F141" s="76"/>
      <c r="G141" s="205"/>
    </row>
    <row r="142" spans="1:7" ht="20.100000000000001" customHeight="1" x14ac:dyDescent="0.25">
      <c r="A142" s="13">
        <f t="shared" si="7"/>
        <v>47</v>
      </c>
      <c r="B142" s="37" t="s">
        <v>46</v>
      </c>
      <c r="C142" s="38"/>
      <c r="D142" s="80" t="s">
        <v>20</v>
      </c>
      <c r="E142" s="20">
        <v>100</v>
      </c>
      <c r="F142" s="16"/>
      <c r="G142" s="197">
        <f t="shared" ref="G142" si="10">E142*F142</f>
        <v>0</v>
      </c>
    </row>
    <row r="143" spans="1:7" ht="20.100000000000001" customHeight="1" x14ac:dyDescent="0.25">
      <c r="A143" s="73">
        <f t="shared" si="7"/>
        <v>48</v>
      </c>
      <c r="B143" s="329" t="s">
        <v>125</v>
      </c>
      <c r="C143" s="330"/>
      <c r="D143" s="74"/>
      <c r="E143" s="75"/>
      <c r="F143" s="76"/>
      <c r="G143" s="205"/>
    </row>
    <row r="144" spans="1:7" ht="20.100000000000001" customHeight="1" x14ac:dyDescent="0.25">
      <c r="A144" s="73">
        <f t="shared" si="7"/>
        <v>49</v>
      </c>
      <c r="B144" s="329" t="s">
        <v>125</v>
      </c>
      <c r="C144" s="330"/>
      <c r="D144" s="74"/>
      <c r="E144" s="75"/>
      <c r="F144" s="76"/>
      <c r="G144" s="205"/>
    </row>
    <row r="145" spans="1:7" ht="20.100000000000001" customHeight="1" x14ac:dyDescent="0.25">
      <c r="A145" s="73">
        <f t="shared" si="7"/>
        <v>50</v>
      </c>
      <c r="B145" s="329" t="s">
        <v>125</v>
      </c>
      <c r="C145" s="330"/>
      <c r="D145" s="74"/>
      <c r="E145" s="75"/>
      <c r="F145" s="76"/>
      <c r="G145" s="205"/>
    </row>
    <row r="146" spans="1:7" ht="20.100000000000001" customHeight="1" x14ac:dyDescent="0.25">
      <c r="A146" s="73">
        <f t="shared" si="7"/>
        <v>51</v>
      </c>
      <c r="B146" s="329" t="s">
        <v>125</v>
      </c>
      <c r="C146" s="330"/>
      <c r="D146" s="74"/>
      <c r="E146" s="75"/>
      <c r="F146" s="76"/>
      <c r="G146" s="205"/>
    </row>
    <row r="147" spans="1:7" ht="20.100000000000001" customHeight="1" x14ac:dyDescent="0.25">
      <c r="A147" s="73">
        <f t="shared" si="7"/>
        <v>52</v>
      </c>
      <c r="B147" s="329" t="s">
        <v>125</v>
      </c>
      <c r="C147" s="330"/>
      <c r="D147" s="74"/>
      <c r="E147" s="75"/>
      <c r="F147" s="76"/>
      <c r="G147" s="205"/>
    </row>
    <row r="148" spans="1:7" ht="20.100000000000001" customHeight="1" x14ac:dyDescent="0.25">
      <c r="A148" s="73">
        <f t="shared" si="7"/>
        <v>53</v>
      </c>
      <c r="B148" s="329" t="s">
        <v>125</v>
      </c>
      <c r="C148" s="330"/>
      <c r="D148" s="74"/>
      <c r="E148" s="75"/>
      <c r="F148" s="76"/>
      <c r="G148" s="205"/>
    </row>
    <row r="149" spans="1:7" ht="20.100000000000001" customHeight="1" x14ac:dyDescent="0.25">
      <c r="A149" s="73">
        <f t="shared" si="7"/>
        <v>54</v>
      </c>
      <c r="B149" s="329" t="s">
        <v>125</v>
      </c>
      <c r="C149" s="330"/>
      <c r="D149" s="74"/>
      <c r="E149" s="75"/>
      <c r="F149" s="76"/>
      <c r="G149" s="205"/>
    </row>
    <row r="150" spans="1:7" ht="20.100000000000001" customHeight="1" thickBot="1" x14ac:dyDescent="0.3">
      <c r="A150" s="13"/>
      <c r="B150" s="47"/>
      <c r="C150" s="48"/>
      <c r="D150" s="29"/>
      <c r="E150" s="42"/>
      <c r="F150" s="49"/>
      <c r="G150" s="192"/>
    </row>
    <row r="151" spans="1:7" ht="20.100000000000001" customHeight="1" thickBot="1" x14ac:dyDescent="0.35">
      <c r="A151" s="50"/>
      <c r="B151" s="331" t="s">
        <v>52</v>
      </c>
      <c r="C151" s="332"/>
      <c r="D151" s="51"/>
      <c r="E151" s="52"/>
      <c r="F151" s="53"/>
      <c r="G151" s="199">
        <f>SUM(G84:G150)</f>
        <v>0</v>
      </c>
    </row>
    <row r="152" spans="1:7" ht="20.100000000000001" customHeight="1" x14ac:dyDescent="0.25">
      <c r="A152" s="9">
        <f>MAX(A88:A151)+1</f>
        <v>55</v>
      </c>
      <c r="B152" s="333" t="s">
        <v>8</v>
      </c>
      <c r="C152" s="334"/>
      <c r="D152" s="54" t="s">
        <v>15</v>
      </c>
      <c r="E152" s="55">
        <v>1</v>
      </c>
      <c r="F152" s="56"/>
      <c r="G152" s="200">
        <f>E152*F152</f>
        <v>0</v>
      </c>
    </row>
    <row r="153" spans="1:7" ht="20.100000000000001" customHeight="1" x14ac:dyDescent="0.25">
      <c r="A153" s="13">
        <f>MAX(A89:A152)+1</f>
        <v>56</v>
      </c>
      <c r="B153" s="34" t="s">
        <v>29</v>
      </c>
      <c r="C153" s="35"/>
      <c r="D153" s="25" t="s">
        <v>15</v>
      </c>
      <c r="E153" s="58">
        <v>1</v>
      </c>
      <c r="F153" s="16"/>
      <c r="G153" s="200">
        <f>E153*F153</f>
        <v>0</v>
      </c>
    </row>
    <row r="154" spans="1:7" ht="39" customHeight="1" x14ac:dyDescent="0.3">
      <c r="A154" s="335" t="s">
        <v>150</v>
      </c>
      <c r="B154" s="336"/>
      <c r="C154" s="337"/>
      <c r="D154" s="81"/>
      <c r="E154" s="82"/>
      <c r="F154" s="83"/>
      <c r="G154" s="206">
        <f>G151+G152+G153</f>
        <v>0</v>
      </c>
    </row>
    <row r="155" spans="1:7" ht="20.100000000000001" customHeight="1" thickBot="1" x14ac:dyDescent="0.3">
      <c r="A155" s="13">
        <f>MAX(A90:A153)+1</f>
        <v>57</v>
      </c>
      <c r="B155" s="278" t="s">
        <v>25</v>
      </c>
      <c r="C155" s="279"/>
      <c r="D155" s="63">
        <v>0.1</v>
      </c>
      <c r="E155" s="20"/>
      <c r="F155" s="64"/>
      <c r="G155" s="202">
        <f>G154*D155</f>
        <v>0</v>
      </c>
    </row>
    <row r="156" spans="1:7" ht="35.25" customHeight="1" thickBot="1" x14ac:dyDescent="0.35">
      <c r="A156" s="325" t="s">
        <v>133</v>
      </c>
      <c r="B156" s="326"/>
      <c r="C156" s="327"/>
      <c r="D156" s="84"/>
      <c r="E156" s="85"/>
      <c r="F156" s="86"/>
      <c r="G156" s="207">
        <f>G154+G155</f>
        <v>0</v>
      </c>
    </row>
    <row r="157" spans="1:7" ht="20.100000000000001" customHeight="1" x14ac:dyDescent="0.25">
      <c r="A157" s="69"/>
      <c r="B157" s="70"/>
      <c r="C157" s="70"/>
      <c r="D157" s="69"/>
      <c r="E157" s="71"/>
      <c r="F157" s="72"/>
      <c r="G157" s="204"/>
    </row>
    <row r="158" spans="1:7" ht="27" customHeight="1" thickBot="1" x14ac:dyDescent="0.35">
      <c r="A158" s="328" t="s">
        <v>127</v>
      </c>
      <c r="B158" s="328"/>
      <c r="C158" s="328"/>
      <c r="D158" s="328"/>
      <c r="E158" s="328"/>
      <c r="F158" s="328"/>
      <c r="G158" s="328"/>
    </row>
    <row r="159" spans="1:7" ht="36.75" customHeight="1" thickBot="1" x14ac:dyDescent="0.3">
      <c r="A159" s="3" t="s">
        <v>9</v>
      </c>
      <c r="B159" s="300" t="s">
        <v>0</v>
      </c>
      <c r="C159" s="301"/>
      <c r="D159" s="4" t="s">
        <v>44</v>
      </c>
      <c r="E159" s="5" t="s">
        <v>1</v>
      </c>
      <c r="F159" s="6" t="s">
        <v>45</v>
      </c>
      <c r="G159" s="194" t="s">
        <v>12</v>
      </c>
    </row>
    <row r="160" spans="1:7" ht="20.100000000000001" customHeight="1" x14ac:dyDescent="0.25">
      <c r="A160" s="108">
        <v>1</v>
      </c>
      <c r="B160" s="290" t="s">
        <v>4</v>
      </c>
      <c r="C160" s="291"/>
      <c r="D160" s="109" t="s">
        <v>5</v>
      </c>
      <c r="E160" s="110">
        <v>637</v>
      </c>
      <c r="F160" s="111"/>
      <c r="G160" s="208">
        <f t="shared" ref="G160:G214" si="11">E160*F160</f>
        <v>0</v>
      </c>
    </row>
    <row r="161" spans="1:7" ht="20.100000000000001" customHeight="1" x14ac:dyDescent="0.25">
      <c r="A161" s="108">
        <f>A160+1</f>
        <v>2</v>
      </c>
      <c r="B161" s="280" t="s">
        <v>70</v>
      </c>
      <c r="C161" s="281"/>
      <c r="D161" s="112" t="s">
        <v>2</v>
      </c>
      <c r="E161" s="110">
        <v>57</v>
      </c>
      <c r="F161" s="111"/>
      <c r="G161" s="208">
        <f t="shared" si="11"/>
        <v>0</v>
      </c>
    </row>
    <row r="162" spans="1:7" ht="20.100000000000001" customHeight="1" x14ac:dyDescent="0.25">
      <c r="A162" s="108">
        <f t="shared" ref="A162:A225" si="12">A161+1</f>
        <v>3</v>
      </c>
      <c r="B162" s="280" t="s">
        <v>49</v>
      </c>
      <c r="C162" s="281"/>
      <c r="D162" s="112" t="s">
        <v>3</v>
      </c>
      <c r="E162" s="110">
        <v>2</v>
      </c>
      <c r="F162" s="111"/>
      <c r="G162" s="208">
        <f t="shared" si="11"/>
        <v>0</v>
      </c>
    </row>
    <row r="163" spans="1:7" ht="20.100000000000001" customHeight="1" x14ac:dyDescent="0.25">
      <c r="A163" s="108">
        <f t="shared" si="12"/>
        <v>4</v>
      </c>
      <c r="B163" s="280" t="s">
        <v>33</v>
      </c>
      <c r="C163" s="281"/>
      <c r="D163" s="112" t="s">
        <v>3</v>
      </c>
      <c r="E163" s="110">
        <v>2</v>
      </c>
      <c r="F163" s="111"/>
      <c r="G163" s="208">
        <f t="shared" si="11"/>
        <v>0</v>
      </c>
    </row>
    <row r="164" spans="1:7" ht="20.100000000000001" customHeight="1" x14ac:dyDescent="0.25">
      <c r="A164" s="108">
        <f t="shared" si="12"/>
        <v>5</v>
      </c>
      <c r="B164" s="280" t="s">
        <v>93</v>
      </c>
      <c r="C164" s="281"/>
      <c r="D164" s="112" t="s">
        <v>3</v>
      </c>
      <c r="E164" s="110">
        <v>3</v>
      </c>
      <c r="F164" s="111"/>
      <c r="G164" s="208">
        <f t="shared" si="11"/>
        <v>0</v>
      </c>
    </row>
    <row r="165" spans="1:7" ht="20.100000000000001" customHeight="1" x14ac:dyDescent="0.25">
      <c r="A165" s="108">
        <f t="shared" si="12"/>
        <v>6</v>
      </c>
      <c r="B165" s="113" t="s">
        <v>47</v>
      </c>
      <c r="C165" s="114"/>
      <c r="D165" s="112" t="s">
        <v>2</v>
      </c>
      <c r="E165" s="112">
        <v>21</v>
      </c>
      <c r="F165" s="111"/>
      <c r="G165" s="208">
        <f t="shared" si="11"/>
        <v>0</v>
      </c>
    </row>
    <row r="166" spans="1:7" ht="20.100000000000001" customHeight="1" x14ac:dyDescent="0.25">
      <c r="A166" s="108">
        <f t="shared" si="12"/>
        <v>7</v>
      </c>
      <c r="B166" s="280" t="s">
        <v>83</v>
      </c>
      <c r="C166" s="281"/>
      <c r="D166" s="112" t="s">
        <v>11</v>
      </c>
      <c r="E166" s="115">
        <v>0.33</v>
      </c>
      <c r="F166" s="111"/>
      <c r="G166" s="208">
        <f t="shared" si="11"/>
        <v>0</v>
      </c>
    </row>
    <row r="167" spans="1:7" ht="20.100000000000001" customHeight="1" x14ac:dyDescent="0.25">
      <c r="A167" s="108">
        <f t="shared" si="12"/>
        <v>8</v>
      </c>
      <c r="B167" s="280" t="s">
        <v>14</v>
      </c>
      <c r="C167" s="281"/>
      <c r="D167" s="112" t="s">
        <v>3</v>
      </c>
      <c r="E167" s="116">
        <v>1</v>
      </c>
      <c r="F167" s="117"/>
      <c r="G167" s="208">
        <f t="shared" si="11"/>
        <v>0</v>
      </c>
    </row>
    <row r="168" spans="1:7" ht="20.100000000000001" customHeight="1" x14ac:dyDescent="0.25">
      <c r="A168" s="108">
        <f t="shared" si="12"/>
        <v>9</v>
      </c>
      <c r="B168" s="280" t="s">
        <v>34</v>
      </c>
      <c r="C168" s="281"/>
      <c r="D168" s="112" t="s">
        <v>3</v>
      </c>
      <c r="E168" s="116">
        <v>1</v>
      </c>
      <c r="F168" s="117"/>
      <c r="G168" s="208">
        <f t="shared" si="11"/>
        <v>0</v>
      </c>
    </row>
    <row r="169" spans="1:7" ht="20.100000000000001" customHeight="1" x14ac:dyDescent="0.25">
      <c r="A169" s="108">
        <f t="shared" si="12"/>
        <v>10</v>
      </c>
      <c r="B169" s="288" t="s">
        <v>115</v>
      </c>
      <c r="C169" s="289"/>
      <c r="D169" s="112" t="s">
        <v>3</v>
      </c>
      <c r="E169" s="116">
        <v>1</v>
      </c>
      <c r="F169" s="117"/>
      <c r="G169" s="208">
        <f t="shared" si="11"/>
        <v>0</v>
      </c>
    </row>
    <row r="170" spans="1:7" ht="20.100000000000001" customHeight="1" x14ac:dyDescent="0.25">
      <c r="A170" s="118">
        <f t="shared" si="12"/>
        <v>11</v>
      </c>
      <c r="B170" s="313" t="s">
        <v>125</v>
      </c>
      <c r="C170" s="314"/>
      <c r="D170" s="119"/>
      <c r="E170" s="120"/>
      <c r="F170" s="121"/>
      <c r="G170" s="209"/>
    </row>
    <row r="171" spans="1:7" ht="20.100000000000001" customHeight="1" x14ac:dyDescent="0.25">
      <c r="A171" s="108">
        <f t="shared" si="12"/>
        <v>12</v>
      </c>
      <c r="B171" s="122" t="s">
        <v>28</v>
      </c>
      <c r="C171" s="123"/>
      <c r="D171" s="112" t="s">
        <v>2</v>
      </c>
      <c r="E171" s="116">
        <v>43</v>
      </c>
      <c r="F171" s="117"/>
      <c r="G171" s="208">
        <f t="shared" si="11"/>
        <v>0</v>
      </c>
    </row>
    <row r="172" spans="1:7" ht="20.100000000000001" customHeight="1" x14ac:dyDescent="0.25">
      <c r="A172" s="108">
        <f t="shared" si="12"/>
        <v>13</v>
      </c>
      <c r="B172" s="113" t="s">
        <v>104</v>
      </c>
      <c r="C172" s="114"/>
      <c r="D172" s="112" t="s">
        <v>5</v>
      </c>
      <c r="E172" s="124">
        <v>637</v>
      </c>
      <c r="F172" s="111"/>
      <c r="G172" s="208">
        <f t="shared" si="11"/>
        <v>0</v>
      </c>
    </row>
    <row r="173" spans="1:7" ht="20.100000000000001" customHeight="1" x14ac:dyDescent="0.25">
      <c r="A173" s="108">
        <f t="shared" si="12"/>
        <v>14</v>
      </c>
      <c r="B173" s="310" t="s">
        <v>16</v>
      </c>
      <c r="C173" s="311"/>
      <c r="D173" s="125" t="s">
        <v>5</v>
      </c>
      <c r="E173" s="116">
        <v>637</v>
      </c>
      <c r="F173" s="111"/>
      <c r="G173" s="208">
        <f t="shared" si="11"/>
        <v>0</v>
      </c>
    </row>
    <row r="174" spans="1:7" ht="20.100000000000001" customHeight="1" x14ac:dyDescent="0.25">
      <c r="A174" s="118">
        <f t="shared" si="12"/>
        <v>15</v>
      </c>
      <c r="B174" s="313" t="s">
        <v>125</v>
      </c>
      <c r="C174" s="314"/>
      <c r="D174" s="119"/>
      <c r="E174" s="120"/>
      <c r="F174" s="121"/>
      <c r="G174" s="209"/>
    </row>
    <row r="175" spans="1:7" ht="20.100000000000001" customHeight="1" x14ac:dyDescent="0.25">
      <c r="A175" s="108">
        <f t="shared" si="12"/>
        <v>16</v>
      </c>
      <c r="B175" s="113" t="s">
        <v>27</v>
      </c>
      <c r="C175" s="114"/>
      <c r="D175" s="112" t="s">
        <v>3</v>
      </c>
      <c r="E175" s="116">
        <v>1</v>
      </c>
      <c r="F175" s="111"/>
      <c r="G175" s="208">
        <f t="shared" si="11"/>
        <v>0</v>
      </c>
    </row>
    <row r="176" spans="1:7" ht="20.100000000000001" customHeight="1" x14ac:dyDescent="0.25">
      <c r="A176" s="108">
        <f t="shared" si="12"/>
        <v>17</v>
      </c>
      <c r="B176" s="280" t="s">
        <v>64</v>
      </c>
      <c r="C176" s="281"/>
      <c r="D176" s="112" t="s">
        <v>3</v>
      </c>
      <c r="E176" s="124">
        <v>3</v>
      </c>
      <c r="F176" s="111"/>
      <c r="G176" s="208">
        <f t="shared" si="11"/>
        <v>0</v>
      </c>
    </row>
    <row r="177" spans="1:7" ht="20.100000000000001" customHeight="1" x14ac:dyDescent="0.25">
      <c r="A177" s="108">
        <f t="shared" si="12"/>
        <v>18</v>
      </c>
      <c r="B177" s="280" t="s">
        <v>65</v>
      </c>
      <c r="C177" s="281"/>
      <c r="D177" s="112" t="s">
        <v>3</v>
      </c>
      <c r="E177" s="124">
        <v>2</v>
      </c>
      <c r="F177" s="111"/>
      <c r="G177" s="208">
        <f t="shared" si="11"/>
        <v>0</v>
      </c>
    </row>
    <row r="178" spans="1:7" ht="20.100000000000001" customHeight="1" x14ac:dyDescent="0.25">
      <c r="A178" s="108">
        <f t="shared" si="12"/>
        <v>19</v>
      </c>
      <c r="B178" s="280" t="s">
        <v>66</v>
      </c>
      <c r="C178" s="281"/>
      <c r="D178" s="112" t="s">
        <v>3</v>
      </c>
      <c r="E178" s="116">
        <v>1</v>
      </c>
      <c r="F178" s="111"/>
      <c r="G178" s="208">
        <f>E178*F178</f>
        <v>0</v>
      </c>
    </row>
    <row r="179" spans="1:7" ht="20.100000000000001" customHeight="1" x14ac:dyDescent="0.25">
      <c r="A179" s="108">
        <f t="shared" si="12"/>
        <v>20</v>
      </c>
      <c r="B179" s="286" t="s">
        <v>67</v>
      </c>
      <c r="C179" s="287"/>
      <c r="D179" s="112" t="s">
        <v>2</v>
      </c>
      <c r="E179" s="124">
        <v>5</v>
      </c>
      <c r="F179" s="111"/>
      <c r="G179" s="208">
        <f t="shared" si="11"/>
        <v>0</v>
      </c>
    </row>
    <row r="180" spans="1:7" ht="20.100000000000001" customHeight="1" x14ac:dyDescent="0.25">
      <c r="A180" s="108">
        <f t="shared" si="12"/>
        <v>21</v>
      </c>
      <c r="B180" s="280" t="s">
        <v>116</v>
      </c>
      <c r="C180" s="281"/>
      <c r="D180" s="112" t="s">
        <v>2</v>
      </c>
      <c r="E180" s="126">
        <v>190</v>
      </c>
      <c r="F180" s="111"/>
      <c r="G180" s="208">
        <f>E180*F180</f>
        <v>0</v>
      </c>
    </row>
    <row r="181" spans="1:7" ht="20.100000000000001" customHeight="1" x14ac:dyDescent="0.25">
      <c r="A181" s="118">
        <f t="shared" si="12"/>
        <v>22</v>
      </c>
      <c r="B181" s="323" t="s">
        <v>13</v>
      </c>
      <c r="C181" s="324"/>
      <c r="D181" s="119"/>
      <c r="E181" s="127"/>
      <c r="F181" s="121"/>
      <c r="G181" s="209"/>
    </row>
    <row r="182" spans="1:7" ht="20.100000000000001" customHeight="1" x14ac:dyDescent="0.25">
      <c r="A182" s="128">
        <f>A181+0.1</f>
        <v>22.1</v>
      </c>
      <c r="B182" s="313" t="s">
        <v>125</v>
      </c>
      <c r="C182" s="314"/>
      <c r="D182" s="119"/>
      <c r="E182" s="120"/>
      <c r="F182" s="121"/>
      <c r="G182" s="209"/>
    </row>
    <row r="183" spans="1:7" ht="20.100000000000001" customHeight="1" x14ac:dyDescent="0.25">
      <c r="A183" s="129">
        <f t="shared" ref="A183:A189" si="13">A182+0.1</f>
        <v>22.200000000000003</v>
      </c>
      <c r="B183" s="130" t="s">
        <v>60</v>
      </c>
      <c r="C183" s="131"/>
      <c r="D183" s="112" t="s">
        <v>3</v>
      </c>
      <c r="E183" s="116">
        <v>2</v>
      </c>
      <c r="F183" s="111"/>
      <c r="G183" s="208">
        <f t="shared" si="11"/>
        <v>0</v>
      </c>
    </row>
    <row r="184" spans="1:7" ht="20.100000000000001" customHeight="1" x14ac:dyDescent="0.25">
      <c r="A184" s="128">
        <f t="shared" si="13"/>
        <v>22.300000000000004</v>
      </c>
      <c r="B184" s="313" t="s">
        <v>125</v>
      </c>
      <c r="C184" s="314"/>
      <c r="D184" s="119"/>
      <c r="E184" s="120"/>
      <c r="F184" s="121"/>
      <c r="G184" s="209"/>
    </row>
    <row r="185" spans="1:7" ht="20.100000000000001" customHeight="1" x14ac:dyDescent="0.25">
      <c r="A185" s="129">
        <f t="shared" si="13"/>
        <v>22.400000000000006</v>
      </c>
      <c r="B185" s="130" t="s">
        <v>61</v>
      </c>
      <c r="C185" s="131"/>
      <c r="D185" s="112" t="s">
        <v>3</v>
      </c>
      <c r="E185" s="116">
        <v>1</v>
      </c>
      <c r="F185" s="111"/>
      <c r="G185" s="208">
        <f t="shared" si="11"/>
        <v>0</v>
      </c>
    </row>
    <row r="186" spans="1:7" ht="20.100000000000001" customHeight="1" x14ac:dyDescent="0.25">
      <c r="A186" s="128">
        <f t="shared" si="13"/>
        <v>22.500000000000007</v>
      </c>
      <c r="B186" s="313" t="s">
        <v>125</v>
      </c>
      <c r="C186" s="314"/>
      <c r="D186" s="119"/>
      <c r="E186" s="120"/>
      <c r="F186" s="121"/>
      <c r="G186" s="209"/>
    </row>
    <row r="187" spans="1:7" ht="20.100000000000001" customHeight="1" x14ac:dyDescent="0.25">
      <c r="A187" s="129">
        <f t="shared" si="13"/>
        <v>22.600000000000009</v>
      </c>
      <c r="B187" s="130" t="s">
        <v>62</v>
      </c>
      <c r="C187" s="131"/>
      <c r="D187" s="112" t="s">
        <v>3</v>
      </c>
      <c r="E187" s="116">
        <v>1</v>
      </c>
      <c r="F187" s="111"/>
      <c r="G187" s="208">
        <f t="shared" si="11"/>
        <v>0</v>
      </c>
    </row>
    <row r="188" spans="1:7" ht="20.100000000000001" customHeight="1" x14ac:dyDescent="0.25">
      <c r="A188" s="129">
        <f t="shared" si="13"/>
        <v>22.70000000000001</v>
      </c>
      <c r="B188" s="130" t="s">
        <v>63</v>
      </c>
      <c r="C188" s="131"/>
      <c r="D188" s="112" t="s">
        <v>3</v>
      </c>
      <c r="E188" s="116">
        <v>3</v>
      </c>
      <c r="F188" s="111"/>
      <c r="G188" s="208">
        <f t="shared" si="11"/>
        <v>0</v>
      </c>
    </row>
    <row r="189" spans="1:7" ht="20.100000000000001" customHeight="1" x14ac:dyDescent="0.25">
      <c r="A189" s="128">
        <f t="shared" si="13"/>
        <v>22.800000000000011</v>
      </c>
      <c r="B189" s="313" t="s">
        <v>125</v>
      </c>
      <c r="C189" s="314"/>
      <c r="D189" s="119"/>
      <c r="E189" s="120"/>
      <c r="F189" s="121"/>
      <c r="G189" s="209"/>
    </row>
    <row r="190" spans="1:7" ht="20.100000000000001" customHeight="1" x14ac:dyDescent="0.25">
      <c r="A190" s="108">
        <f>A181+1</f>
        <v>23</v>
      </c>
      <c r="B190" s="280" t="s">
        <v>120</v>
      </c>
      <c r="C190" s="281"/>
      <c r="D190" s="112" t="s">
        <v>3</v>
      </c>
      <c r="E190" s="116">
        <v>1</v>
      </c>
      <c r="F190" s="111"/>
      <c r="G190" s="208">
        <f t="shared" si="11"/>
        <v>0</v>
      </c>
    </row>
    <row r="191" spans="1:7" ht="20.100000000000001" customHeight="1" x14ac:dyDescent="0.25">
      <c r="A191" s="108">
        <f t="shared" si="12"/>
        <v>24</v>
      </c>
      <c r="B191" s="280" t="s">
        <v>39</v>
      </c>
      <c r="C191" s="281"/>
      <c r="D191" s="112" t="s">
        <v>3</v>
      </c>
      <c r="E191" s="116">
        <v>2</v>
      </c>
      <c r="F191" s="111"/>
      <c r="G191" s="208">
        <f t="shared" si="11"/>
        <v>0</v>
      </c>
    </row>
    <row r="192" spans="1:7" ht="20.100000000000001" customHeight="1" x14ac:dyDescent="0.25">
      <c r="A192" s="108">
        <f t="shared" si="12"/>
        <v>25</v>
      </c>
      <c r="B192" s="113" t="s">
        <v>123</v>
      </c>
      <c r="C192" s="114"/>
      <c r="D192" s="132" t="s">
        <v>3</v>
      </c>
      <c r="E192" s="116">
        <v>1</v>
      </c>
      <c r="F192" s="111"/>
      <c r="G192" s="208">
        <f t="shared" si="11"/>
        <v>0</v>
      </c>
    </row>
    <row r="193" spans="1:7" ht="20.100000000000001" customHeight="1" x14ac:dyDescent="0.25">
      <c r="A193" s="118">
        <f t="shared" si="12"/>
        <v>26</v>
      </c>
      <c r="B193" s="313" t="s">
        <v>125</v>
      </c>
      <c r="C193" s="314"/>
      <c r="D193" s="119"/>
      <c r="E193" s="120"/>
      <c r="F193" s="121"/>
      <c r="G193" s="209"/>
    </row>
    <row r="194" spans="1:7" ht="20.100000000000001" customHeight="1" x14ac:dyDescent="0.25">
      <c r="A194" s="108">
        <f t="shared" si="12"/>
        <v>27</v>
      </c>
      <c r="B194" s="280" t="s">
        <v>17</v>
      </c>
      <c r="C194" s="281"/>
      <c r="D194" s="132" t="s">
        <v>3</v>
      </c>
      <c r="E194" s="116">
        <v>1</v>
      </c>
      <c r="F194" s="111"/>
      <c r="G194" s="208">
        <f t="shared" si="11"/>
        <v>0</v>
      </c>
    </row>
    <row r="195" spans="1:7" ht="20.100000000000001" customHeight="1" x14ac:dyDescent="0.25">
      <c r="A195" s="108">
        <f t="shared" si="12"/>
        <v>28</v>
      </c>
      <c r="B195" s="280" t="s">
        <v>40</v>
      </c>
      <c r="C195" s="281"/>
      <c r="D195" s="112" t="s">
        <v>3</v>
      </c>
      <c r="E195" s="116">
        <v>1</v>
      </c>
      <c r="F195" s="111"/>
      <c r="G195" s="208">
        <f t="shared" si="11"/>
        <v>0</v>
      </c>
    </row>
    <row r="196" spans="1:7" ht="20.100000000000001" customHeight="1" x14ac:dyDescent="0.25">
      <c r="A196" s="108">
        <f t="shared" si="12"/>
        <v>29</v>
      </c>
      <c r="B196" s="280" t="s">
        <v>6</v>
      </c>
      <c r="C196" s="281"/>
      <c r="D196" s="112" t="s">
        <v>15</v>
      </c>
      <c r="E196" s="116">
        <v>1</v>
      </c>
      <c r="F196" s="111"/>
      <c r="G196" s="208">
        <f t="shared" si="11"/>
        <v>0</v>
      </c>
    </row>
    <row r="197" spans="1:7" ht="20.100000000000001" customHeight="1" x14ac:dyDescent="0.25">
      <c r="A197" s="118">
        <f t="shared" si="12"/>
        <v>30</v>
      </c>
      <c r="B197" s="321" t="s">
        <v>7</v>
      </c>
      <c r="C197" s="322"/>
      <c r="D197" s="119"/>
      <c r="E197" s="127"/>
      <c r="F197" s="121"/>
      <c r="G197" s="209"/>
    </row>
    <row r="198" spans="1:7" ht="20.100000000000001" customHeight="1" x14ac:dyDescent="0.25">
      <c r="A198" s="129">
        <f>A197+0.1</f>
        <v>30.1</v>
      </c>
      <c r="B198" s="113" t="s">
        <v>99</v>
      </c>
      <c r="C198" s="114"/>
      <c r="D198" s="112" t="s">
        <v>2</v>
      </c>
      <c r="E198" s="116">
        <v>20</v>
      </c>
      <c r="F198" s="111"/>
      <c r="G198" s="208">
        <f>E198*F198</f>
        <v>0</v>
      </c>
    </row>
    <row r="199" spans="1:7" ht="20.100000000000001" customHeight="1" x14ac:dyDescent="0.25">
      <c r="A199" s="128">
        <f t="shared" ref="A199" si="14">A198+0.1</f>
        <v>30.200000000000003</v>
      </c>
      <c r="B199" s="313" t="s">
        <v>125</v>
      </c>
      <c r="C199" s="314"/>
      <c r="D199" s="119"/>
      <c r="E199" s="120"/>
      <c r="F199" s="121"/>
      <c r="G199" s="209"/>
    </row>
    <row r="200" spans="1:7" ht="20.100000000000001" customHeight="1" x14ac:dyDescent="0.25">
      <c r="A200" s="108">
        <f>A197+1</f>
        <v>31</v>
      </c>
      <c r="B200" s="280" t="s">
        <v>19</v>
      </c>
      <c r="C200" s="281"/>
      <c r="D200" s="112" t="s">
        <v>3</v>
      </c>
      <c r="E200" s="116">
        <v>1</v>
      </c>
      <c r="F200" s="111"/>
      <c r="G200" s="208">
        <f t="shared" si="11"/>
        <v>0</v>
      </c>
    </row>
    <row r="201" spans="1:7" ht="20.100000000000001" customHeight="1" x14ac:dyDescent="0.25">
      <c r="A201" s="118">
        <f t="shared" si="12"/>
        <v>32</v>
      </c>
      <c r="B201" s="313" t="s">
        <v>125</v>
      </c>
      <c r="C201" s="314"/>
      <c r="D201" s="119"/>
      <c r="E201" s="120"/>
      <c r="F201" s="121"/>
      <c r="G201" s="209"/>
    </row>
    <row r="202" spans="1:7" ht="20.100000000000001" customHeight="1" x14ac:dyDescent="0.25">
      <c r="A202" s="108">
        <f t="shared" si="12"/>
        <v>33</v>
      </c>
      <c r="B202" s="133" t="s">
        <v>22</v>
      </c>
      <c r="C202" s="134"/>
      <c r="D202" s="125" t="s">
        <v>3</v>
      </c>
      <c r="E202" s="116">
        <v>1</v>
      </c>
      <c r="F202" s="111"/>
      <c r="G202" s="208">
        <f t="shared" si="11"/>
        <v>0</v>
      </c>
    </row>
    <row r="203" spans="1:7" ht="20.100000000000001" customHeight="1" x14ac:dyDescent="0.25">
      <c r="A203" s="108">
        <f t="shared" si="12"/>
        <v>34</v>
      </c>
      <c r="B203" s="133" t="s">
        <v>24</v>
      </c>
      <c r="C203" s="134"/>
      <c r="D203" s="125" t="s">
        <v>3</v>
      </c>
      <c r="E203" s="116">
        <v>1</v>
      </c>
      <c r="F203" s="111"/>
      <c r="G203" s="208">
        <f t="shared" si="11"/>
        <v>0</v>
      </c>
    </row>
    <row r="204" spans="1:7" ht="20.100000000000001" customHeight="1" x14ac:dyDescent="0.25">
      <c r="A204" s="108">
        <f t="shared" si="12"/>
        <v>35</v>
      </c>
      <c r="B204" s="133" t="s">
        <v>21</v>
      </c>
      <c r="C204" s="134"/>
      <c r="D204" s="125" t="s">
        <v>3</v>
      </c>
      <c r="E204" s="116">
        <v>1</v>
      </c>
      <c r="F204" s="111"/>
      <c r="G204" s="208">
        <f t="shared" si="11"/>
        <v>0</v>
      </c>
    </row>
    <row r="205" spans="1:7" ht="20.100000000000001" customHeight="1" x14ac:dyDescent="0.25">
      <c r="A205" s="108">
        <f t="shared" si="12"/>
        <v>36</v>
      </c>
      <c r="B205" s="133" t="s">
        <v>53</v>
      </c>
      <c r="C205" s="134"/>
      <c r="D205" s="125" t="s">
        <v>3</v>
      </c>
      <c r="E205" s="116">
        <v>1</v>
      </c>
      <c r="F205" s="111"/>
      <c r="G205" s="208">
        <f t="shared" si="11"/>
        <v>0</v>
      </c>
    </row>
    <row r="206" spans="1:7" ht="20.100000000000001" customHeight="1" x14ac:dyDescent="0.25">
      <c r="A206" s="108">
        <f t="shared" si="12"/>
        <v>37</v>
      </c>
      <c r="B206" s="133" t="s">
        <v>54</v>
      </c>
      <c r="C206" s="134"/>
      <c r="D206" s="125" t="s">
        <v>3</v>
      </c>
      <c r="E206" s="116">
        <v>1</v>
      </c>
      <c r="F206" s="111"/>
      <c r="G206" s="208">
        <f t="shared" si="11"/>
        <v>0</v>
      </c>
    </row>
    <row r="207" spans="1:7" ht="20.100000000000001" customHeight="1" x14ac:dyDescent="0.25">
      <c r="A207" s="118">
        <f t="shared" si="12"/>
        <v>38</v>
      </c>
      <c r="B207" s="313" t="s">
        <v>125</v>
      </c>
      <c r="C207" s="314"/>
      <c r="D207" s="119"/>
      <c r="E207" s="120"/>
      <c r="F207" s="121"/>
      <c r="G207" s="209"/>
    </row>
    <row r="208" spans="1:7" ht="20.100000000000001" customHeight="1" x14ac:dyDescent="0.25">
      <c r="A208" s="108">
        <f t="shared" si="12"/>
        <v>39</v>
      </c>
      <c r="B208" s="133" t="s">
        <v>23</v>
      </c>
      <c r="C208" s="134"/>
      <c r="D208" s="125" t="s">
        <v>2</v>
      </c>
      <c r="E208" s="116">
        <v>30</v>
      </c>
      <c r="F208" s="111"/>
      <c r="G208" s="208">
        <f t="shared" si="11"/>
        <v>0</v>
      </c>
    </row>
    <row r="209" spans="1:7" ht="20.100000000000001" customHeight="1" x14ac:dyDescent="0.25">
      <c r="A209" s="108">
        <f t="shared" si="12"/>
        <v>40</v>
      </c>
      <c r="B209" s="133" t="s">
        <v>51</v>
      </c>
      <c r="C209" s="134"/>
      <c r="D209" s="125" t="s">
        <v>2</v>
      </c>
      <c r="E209" s="116">
        <v>10</v>
      </c>
      <c r="F209" s="111"/>
      <c r="G209" s="208">
        <f t="shared" si="11"/>
        <v>0</v>
      </c>
    </row>
    <row r="210" spans="1:7" ht="20.100000000000001" customHeight="1" x14ac:dyDescent="0.25">
      <c r="A210" s="118">
        <f t="shared" si="12"/>
        <v>41</v>
      </c>
      <c r="B210" s="229" t="s">
        <v>26</v>
      </c>
      <c r="C210" s="230"/>
      <c r="D210" s="231"/>
      <c r="E210" s="127"/>
      <c r="F210" s="121"/>
      <c r="G210" s="209"/>
    </row>
    <row r="211" spans="1:7" ht="20.100000000000001" customHeight="1" x14ac:dyDescent="0.25">
      <c r="A211" s="26">
        <v>41.1</v>
      </c>
      <c r="B211" s="189" t="s">
        <v>147</v>
      </c>
      <c r="C211" s="190"/>
      <c r="D211" s="125" t="s">
        <v>3</v>
      </c>
      <c r="E211" s="116">
        <v>1</v>
      </c>
      <c r="F211" s="111"/>
      <c r="G211" s="208">
        <f t="shared" ref="G211" si="15">E211*F211</f>
        <v>0</v>
      </c>
    </row>
    <row r="212" spans="1:7" ht="20.100000000000001" customHeight="1" x14ac:dyDescent="0.25">
      <c r="A212" s="256">
        <v>41.2</v>
      </c>
      <c r="B212" s="313" t="s">
        <v>125</v>
      </c>
      <c r="C212" s="314"/>
      <c r="D212" s="231"/>
      <c r="E212" s="127"/>
      <c r="F212" s="121"/>
      <c r="G212" s="209"/>
    </row>
    <row r="213" spans="1:7" ht="20.100000000000001" customHeight="1" x14ac:dyDescent="0.25">
      <c r="A213" s="108">
        <f>A210+1</f>
        <v>42</v>
      </c>
      <c r="B213" s="133" t="s">
        <v>98</v>
      </c>
      <c r="C213" s="134"/>
      <c r="D213" s="125" t="s">
        <v>3</v>
      </c>
      <c r="E213" s="116">
        <v>1</v>
      </c>
      <c r="F213" s="111"/>
      <c r="G213" s="208">
        <f t="shared" si="11"/>
        <v>0</v>
      </c>
    </row>
    <row r="214" spans="1:7" ht="20.100000000000001" customHeight="1" x14ac:dyDescent="0.25">
      <c r="A214" s="108">
        <f t="shared" si="12"/>
        <v>43</v>
      </c>
      <c r="B214" s="133" t="s">
        <v>41</v>
      </c>
      <c r="C214" s="134"/>
      <c r="D214" s="135" t="s">
        <v>15</v>
      </c>
      <c r="E214" s="116">
        <v>1</v>
      </c>
      <c r="F214" s="111"/>
      <c r="G214" s="208">
        <f t="shared" si="11"/>
        <v>0</v>
      </c>
    </row>
    <row r="215" spans="1:7" ht="20.100000000000001" customHeight="1" x14ac:dyDescent="0.25">
      <c r="A215" s="118">
        <f t="shared" si="12"/>
        <v>44</v>
      </c>
      <c r="B215" s="313" t="s">
        <v>125</v>
      </c>
      <c r="C215" s="314"/>
      <c r="D215" s="119"/>
      <c r="E215" s="120"/>
      <c r="F215" s="121"/>
      <c r="G215" s="209"/>
    </row>
    <row r="216" spans="1:7" ht="20.100000000000001" customHeight="1" x14ac:dyDescent="0.25">
      <c r="A216" s="108">
        <f t="shared" si="12"/>
        <v>45</v>
      </c>
      <c r="B216" s="113" t="s">
        <v>56</v>
      </c>
      <c r="C216" s="114"/>
      <c r="D216" s="132" t="s">
        <v>5</v>
      </c>
      <c r="E216" s="116">
        <v>319</v>
      </c>
      <c r="F216" s="111"/>
      <c r="G216" s="208">
        <f>E216*F216</f>
        <v>0</v>
      </c>
    </row>
    <row r="217" spans="1:7" ht="20.100000000000001" customHeight="1" x14ac:dyDescent="0.25">
      <c r="A217" s="118">
        <f t="shared" si="12"/>
        <v>46</v>
      </c>
      <c r="B217" s="313" t="s">
        <v>125</v>
      </c>
      <c r="C217" s="314"/>
      <c r="D217" s="119"/>
      <c r="E217" s="120"/>
      <c r="F217" s="121"/>
      <c r="G217" s="209"/>
    </row>
    <row r="218" spans="1:7" ht="20.100000000000001" customHeight="1" x14ac:dyDescent="0.25">
      <c r="A218" s="108">
        <f t="shared" si="12"/>
        <v>47</v>
      </c>
      <c r="B218" s="136" t="s">
        <v>46</v>
      </c>
      <c r="C218" s="137"/>
      <c r="D218" s="138" t="s">
        <v>20</v>
      </c>
      <c r="E218" s="116">
        <v>100</v>
      </c>
      <c r="F218" s="111"/>
      <c r="G218" s="210">
        <f t="shared" ref="G218" si="16">E218*F218</f>
        <v>0</v>
      </c>
    </row>
    <row r="219" spans="1:7" ht="20.100000000000001" customHeight="1" x14ac:dyDescent="0.25">
      <c r="A219" s="118">
        <f t="shared" si="12"/>
        <v>48</v>
      </c>
      <c r="B219" s="313" t="s">
        <v>125</v>
      </c>
      <c r="C219" s="314"/>
      <c r="D219" s="119"/>
      <c r="E219" s="120"/>
      <c r="F219" s="121"/>
      <c r="G219" s="209"/>
    </row>
    <row r="220" spans="1:7" ht="20.100000000000001" customHeight="1" x14ac:dyDescent="0.25">
      <c r="A220" s="118">
        <f t="shared" si="12"/>
        <v>49</v>
      </c>
      <c r="B220" s="313" t="s">
        <v>125</v>
      </c>
      <c r="C220" s="314"/>
      <c r="D220" s="119"/>
      <c r="E220" s="120"/>
      <c r="F220" s="121"/>
      <c r="G220" s="209"/>
    </row>
    <row r="221" spans="1:7" ht="20.100000000000001" customHeight="1" x14ac:dyDescent="0.25">
      <c r="A221" s="118">
        <f t="shared" si="12"/>
        <v>50</v>
      </c>
      <c r="B221" s="313" t="s">
        <v>125</v>
      </c>
      <c r="C221" s="314"/>
      <c r="D221" s="119"/>
      <c r="E221" s="120"/>
      <c r="F221" s="121"/>
      <c r="G221" s="209"/>
    </row>
    <row r="222" spans="1:7" ht="20.100000000000001" customHeight="1" x14ac:dyDescent="0.25">
      <c r="A222" s="108">
        <f t="shared" si="12"/>
        <v>51</v>
      </c>
      <c r="B222" s="139" t="s">
        <v>108</v>
      </c>
      <c r="C222" s="140"/>
      <c r="D222" s="141" t="s">
        <v>15</v>
      </c>
      <c r="E222" s="142">
        <v>1</v>
      </c>
      <c r="F222" s="111"/>
      <c r="G222" s="210">
        <f t="shared" ref="G222:G225" si="17">E222*F222</f>
        <v>0</v>
      </c>
    </row>
    <row r="223" spans="1:7" ht="20.100000000000001" customHeight="1" x14ac:dyDescent="0.25">
      <c r="A223" s="118">
        <f t="shared" si="12"/>
        <v>52</v>
      </c>
      <c r="B223" s="313" t="s">
        <v>125</v>
      </c>
      <c r="C223" s="314"/>
      <c r="D223" s="119"/>
      <c r="E223" s="120"/>
      <c r="F223" s="121"/>
      <c r="G223" s="209"/>
    </row>
    <row r="224" spans="1:7" ht="20.100000000000001" customHeight="1" x14ac:dyDescent="0.25">
      <c r="A224" s="118">
        <f t="shared" si="12"/>
        <v>53</v>
      </c>
      <c r="B224" s="313" t="s">
        <v>125</v>
      </c>
      <c r="C224" s="314"/>
      <c r="D224" s="119"/>
      <c r="E224" s="120"/>
      <c r="F224" s="121"/>
      <c r="G224" s="209"/>
    </row>
    <row r="225" spans="1:7" ht="20.100000000000001" customHeight="1" x14ac:dyDescent="0.25">
      <c r="A225" s="108">
        <f t="shared" si="12"/>
        <v>54</v>
      </c>
      <c r="B225" s="143" t="s">
        <v>131</v>
      </c>
      <c r="C225" s="144"/>
      <c r="D225" s="145" t="s">
        <v>3</v>
      </c>
      <c r="E225" s="146">
        <v>1</v>
      </c>
      <c r="F225" s="147"/>
      <c r="G225" s="211">
        <f t="shared" si="17"/>
        <v>0</v>
      </c>
    </row>
    <row r="226" spans="1:7" ht="20.100000000000001" customHeight="1" thickBot="1" x14ac:dyDescent="0.3">
      <c r="A226" s="108"/>
      <c r="B226" s="148"/>
      <c r="C226" s="149"/>
      <c r="D226" s="132"/>
      <c r="E226" s="142"/>
      <c r="F226" s="150"/>
      <c r="G226" s="208"/>
    </row>
    <row r="227" spans="1:7" ht="20.100000000000001" customHeight="1" thickBot="1" x14ac:dyDescent="0.35">
      <c r="A227" s="151"/>
      <c r="B227" s="271" t="s">
        <v>52</v>
      </c>
      <c r="C227" s="272"/>
      <c r="D227" s="152"/>
      <c r="E227" s="153"/>
      <c r="F227" s="154"/>
      <c r="G227" s="212">
        <f>SUM(G160:G226)</f>
        <v>0</v>
      </c>
    </row>
    <row r="228" spans="1:7" ht="20.100000000000001" customHeight="1" x14ac:dyDescent="0.25">
      <c r="A228" s="155">
        <f>MAX(A160:A227)+1</f>
        <v>55</v>
      </c>
      <c r="B228" s="273" t="s">
        <v>8</v>
      </c>
      <c r="C228" s="274"/>
      <c r="D228" s="156" t="s">
        <v>15</v>
      </c>
      <c r="E228" s="157">
        <v>1</v>
      </c>
      <c r="F228" s="158"/>
      <c r="G228" s="213">
        <f>F228</f>
        <v>0</v>
      </c>
    </row>
    <row r="229" spans="1:7" ht="20.100000000000001" customHeight="1" x14ac:dyDescent="0.25">
      <c r="A229" s="108">
        <f>MAX(A161:A228)+1</f>
        <v>56</v>
      </c>
      <c r="B229" s="133" t="s">
        <v>29</v>
      </c>
      <c r="C229" s="134"/>
      <c r="D229" s="125" t="s">
        <v>15</v>
      </c>
      <c r="E229" s="159">
        <v>1</v>
      </c>
      <c r="F229" s="111"/>
      <c r="G229" s="213">
        <f>F229</f>
        <v>0</v>
      </c>
    </row>
    <row r="230" spans="1:7" ht="39" customHeight="1" x14ac:dyDescent="0.3">
      <c r="A230" s="315" t="s">
        <v>151</v>
      </c>
      <c r="B230" s="316"/>
      <c r="C230" s="317"/>
      <c r="D230" s="87"/>
      <c r="E230" s="88"/>
      <c r="F230" s="89"/>
      <c r="G230" s="214">
        <f>G227+G228+G229</f>
        <v>0</v>
      </c>
    </row>
    <row r="231" spans="1:7" ht="20.100000000000001" customHeight="1" thickBot="1" x14ac:dyDescent="0.3">
      <c r="A231" s="13">
        <f>MAX(A168:A229)+1</f>
        <v>57</v>
      </c>
      <c r="B231" s="278" t="s">
        <v>25</v>
      </c>
      <c r="C231" s="279"/>
      <c r="D231" s="63">
        <v>0.1</v>
      </c>
      <c r="E231" s="20"/>
      <c r="F231" s="64"/>
      <c r="G231" s="202">
        <f>G230*D231</f>
        <v>0</v>
      </c>
    </row>
    <row r="232" spans="1:7" ht="41.25" customHeight="1" thickBot="1" x14ac:dyDescent="0.35">
      <c r="A232" s="318" t="s">
        <v>134</v>
      </c>
      <c r="B232" s="319"/>
      <c r="C232" s="320"/>
      <c r="D232" s="90"/>
      <c r="E232" s="91"/>
      <c r="F232" s="92"/>
      <c r="G232" s="215">
        <f>G230+G231</f>
        <v>0</v>
      </c>
    </row>
    <row r="233" spans="1:7" ht="20.100000000000001" customHeight="1" x14ac:dyDescent="0.25">
      <c r="A233" s="69"/>
      <c r="B233" s="70"/>
      <c r="C233" s="70"/>
      <c r="D233" s="69"/>
      <c r="E233" s="71"/>
      <c r="F233" s="72"/>
      <c r="G233" s="204"/>
    </row>
    <row r="234" spans="1:7" ht="25.5" customHeight="1" thickBot="1" x14ac:dyDescent="0.35">
      <c r="A234" s="312" t="s">
        <v>128</v>
      </c>
      <c r="B234" s="312"/>
      <c r="C234" s="312"/>
      <c r="D234" s="312"/>
      <c r="E234" s="312"/>
      <c r="F234" s="312"/>
      <c r="G234" s="312"/>
    </row>
    <row r="235" spans="1:7" ht="20.100000000000001" customHeight="1" thickBot="1" x14ac:dyDescent="0.3">
      <c r="A235" s="160" t="s">
        <v>9</v>
      </c>
      <c r="B235" s="300" t="s">
        <v>0</v>
      </c>
      <c r="C235" s="301"/>
      <c r="D235" s="4" t="s">
        <v>44</v>
      </c>
      <c r="E235" s="4" t="s">
        <v>1</v>
      </c>
      <c r="F235" s="6" t="s">
        <v>45</v>
      </c>
      <c r="G235" s="216" t="s">
        <v>10</v>
      </c>
    </row>
    <row r="236" spans="1:7" ht="20.100000000000001" customHeight="1" x14ac:dyDescent="0.25">
      <c r="A236" s="161">
        <v>1</v>
      </c>
      <c r="B236" s="290" t="s">
        <v>4</v>
      </c>
      <c r="C236" s="291"/>
      <c r="D236" s="162" t="s">
        <v>5</v>
      </c>
      <c r="E236" s="163">
        <v>577</v>
      </c>
      <c r="F236" s="164"/>
      <c r="G236" s="217">
        <f t="shared" ref="G236:G291" si="18">E236*F236</f>
        <v>0</v>
      </c>
    </row>
    <row r="237" spans="1:7" ht="20.100000000000001" customHeight="1" x14ac:dyDescent="0.25">
      <c r="A237" s="108">
        <f>A236+1</f>
        <v>2</v>
      </c>
      <c r="B237" s="280" t="s">
        <v>70</v>
      </c>
      <c r="C237" s="281"/>
      <c r="D237" s="112" t="s">
        <v>2</v>
      </c>
      <c r="E237" s="165">
        <v>52</v>
      </c>
      <c r="F237" s="111"/>
      <c r="G237" s="210">
        <f t="shared" si="18"/>
        <v>0</v>
      </c>
    </row>
    <row r="238" spans="1:7" ht="20.100000000000001" customHeight="1" x14ac:dyDescent="0.25">
      <c r="A238" s="108">
        <f t="shared" ref="A238:A301" si="19">A237+1</f>
        <v>3</v>
      </c>
      <c r="B238" s="280" t="s">
        <v>49</v>
      </c>
      <c r="C238" s="281"/>
      <c r="D238" s="112" t="s">
        <v>3</v>
      </c>
      <c r="E238" s="116">
        <v>2</v>
      </c>
      <c r="F238" s="111"/>
      <c r="G238" s="210">
        <f t="shared" si="18"/>
        <v>0</v>
      </c>
    </row>
    <row r="239" spans="1:7" ht="20.100000000000001" customHeight="1" x14ac:dyDescent="0.25">
      <c r="A239" s="108">
        <f t="shared" si="19"/>
        <v>4</v>
      </c>
      <c r="B239" s="280" t="s">
        <v>33</v>
      </c>
      <c r="C239" s="281"/>
      <c r="D239" s="112" t="s">
        <v>3</v>
      </c>
      <c r="E239" s="116">
        <v>2</v>
      </c>
      <c r="F239" s="111"/>
      <c r="G239" s="210">
        <f t="shared" si="18"/>
        <v>0</v>
      </c>
    </row>
    <row r="240" spans="1:7" ht="20.100000000000001" customHeight="1" x14ac:dyDescent="0.25">
      <c r="A240" s="108">
        <f t="shared" si="19"/>
        <v>5</v>
      </c>
      <c r="B240" s="280" t="s">
        <v>93</v>
      </c>
      <c r="C240" s="281"/>
      <c r="D240" s="112" t="s">
        <v>3</v>
      </c>
      <c r="E240" s="116">
        <v>3</v>
      </c>
      <c r="F240" s="111"/>
      <c r="G240" s="210">
        <f t="shared" si="18"/>
        <v>0</v>
      </c>
    </row>
    <row r="241" spans="1:7" ht="20.100000000000001" customHeight="1" x14ac:dyDescent="0.25">
      <c r="A241" s="108">
        <f t="shared" si="19"/>
        <v>6</v>
      </c>
      <c r="B241" s="113" t="s">
        <v>47</v>
      </c>
      <c r="C241" s="114"/>
      <c r="D241" s="112" t="s">
        <v>2</v>
      </c>
      <c r="E241" s="116">
        <v>18</v>
      </c>
      <c r="F241" s="111"/>
      <c r="G241" s="210">
        <f t="shared" si="18"/>
        <v>0</v>
      </c>
    </row>
    <row r="242" spans="1:7" ht="20.100000000000001" customHeight="1" x14ac:dyDescent="0.25">
      <c r="A242" s="108">
        <f t="shared" si="19"/>
        <v>7</v>
      </c>
      <c r="B242" s="280" t="s">
        <v>83</v>
      </c>
      <c r="C242" s="281"/>
      <c r="D242" s="112" t="s">
        <v>11</v>
      </c>
      <c r="E242" s="166">
        <v>0.33</v>
      </c>
      <c r="F242" s="111"/>
      <c r="G242" s="210">
        <f t="shared" si="18"/>
        <v>0</v>
      </c>
    </row>
    <row r="243" spans="1:7" ht="20.100000000000001" customHeight="1" x14ac:dyDescent="0.25">
      <c r="A243" s="108">
        <f t="shared" si="19"/>
        <v>8</v>
      </c>
      <c r="B243" s="280" t="s">
        <v>14</v>
      </c>
      <c r="C243" s="281"/>
      <c r="D243" s="112" t="s">
        <v>3</v>
      </c>
      <c r="E243" s="116">
        <v>1</v>
      </c>
      <c r="F243" s="117"/>
      <c r="G243" s="210">
        <f t="shared" si="18"/>
        <v>0</v>
      </c>
    </row>
    <row r="244" spans="1:7" ht="20.100000000000001" customHeight="1" x14ac:dyDescent="0.25">
      <c r="A244" s="108">
        <f t="shared" si="19"/>
        <v>9</v>
      </c>
      <c r="B244" s="280" t="s">
        <v>34</v>
      </c>
      <c r="C244" s="281"/>
      <c r="D244" s="112" t="s">
        <v>3</v>
      </c>
      <c r="E244" s="116">
        <v>1</v>
      </c>
      <c r="F244" s="117"/>
      <c r="G244" s="210">
        <f t="shared" si="18"/>
        <v>0</v>
      </c>
    </row>
    <row r="245" spans="1:7" ht="20.100000000000001" customHeight="1" x14ac:dyDescent="0.25">
      <c r="A245" s="108">
        <f t="shared" si="19"/>
        <v>10</v>
      </c>
      <c r="B245" s="288" t="s">
        <v>30</v>
      </c>
      <c r="C245" s="289"/>
      <c r="D245" s="112" t="s">
        <v>3</v>
      </c>
      <c r="E245" s="116">
        <v>1</v>
      </c>
      <c r="F245" s="117"/>
      <c r="G245" s="210">
        <f t="shared" si="18"/>
        <v>0</v>
      </c>
    </row>
    <row r="246" spans="1:7" ht="20.100000000000001" customHeight="1" x14ac:dyDescent="0.25">
      <c r="A246" s="167">
        <f t="shared" si="19"/>
        <v>11</v>
      </c>
      <c r="B246" s="302" t="s">
        <v>125</v>
      </c>
      <c r="C246" s="303"/>
      <c r="D246" s="168"/>
      <c r="E246" s="169"/>
      <c r="F246" s="170"/>
      <c r="G246" s="218"/>
    </row>
    <row r="247" spans="1:7" ht="20.100000000000001" customHeight="1" x14ac:dyDescent="0.25">
      <c r="A247" s="108">
        <f t="shared" si="19"/>
        <v>12</v>
      </c>
      <c r="B247" s="122" t="s">
        <v>28</v>
      </c>
      <c r="C247" s="123"/>
      <c r="D247" s="112" t="s">
        <v>2</v>
      </c>
      <c r="E247" s="116">
        <v>38</v>
      </c>
      <c r="F247" s="117"/>
      <c r="G247" s="210">
        <f t="shared" si="18"/>
        <v>0</v>
      </c>
    </row>
    <row r="248" spans="1:7" ht="20.100000000000001" customHeight="1" x14ac:dyDescent="0.25">
      <c r="A248" s="167">
        <f t="shared" si="19"/>
        <v>13</v>
      </c>
      <c r="B248" s="302" t="s">
        <v>125</v>
      </c>
      <c r="C248" s="303"/>
      <c r="D248" s="168"/>
      <c r="E248" s="169"/>
      <c r="F248" s="170"/>
      <c r="G248" s="218"/>
    </row>
    <row r="249" spans="1:7" ht="20.100000000000001" customHeight="1" x14ac:dyDescent="0.25">
      <c r="A249" s="108">
        <f t="shared" si="19"/>
        <v>14</v>
      </c>
      <c r="B249" s="310" t="s">
        <v>16</v>
      </c>
      <c r="C249" s="311"/>
      <c r="D249" s="125" t="s">
        <v>5</v>
      </c>
      <c r="E249" s="116">
        <v>577</v>
      </c>
      <c r="F249" s="111"/>
      <c r="G249" s="210">
        <f t="shared" si="18"/>
        <v>0</v>
      </c>
    </row>
    <row r="250" spans="1:7" ht="20.100000000000001" customHeight="1" x14ac:dyDescent="0.25">
      <c r="A250" s="167">
        <f t="shared" si="19"/>
        <v>15</v>
      </c>
      <c r="B250" s="302" t="s">
        <v>125</v>
      </c>
      <c r="C250" s="303"/>
      <c r="D250" s="168"/>
      <c r="E250" s="169"/>
      <c r="F250" s="170"/>
      <c r="G250" s="218"/>
    </row>
    <row r="251" spans="1:7" ht="20.100000000000001" customHeight="1" x14ac:dyDescent="0.25">
      <c r="A251" s="108">
        <f t="shared" si="19"/>
        <v>16</v>
      </c>
      <c r="B251" s="113" t="s">
        <v>27</v>
      </c>
      <c r="C251" s="114"/>
      <c r="D251" s="112" t="s">
        <v>3</v>
      </c>
      <c r="E251" s="116">
        <v>1</v>
      </c>
      <c r="F251" s="111"/>
      <c r="G251" s="210">
        <f t="shared" si="18"/>
        <v>0</v>
      </c>
    </row>
    <row r="252" spans="1:7" ht="20.100000000000001" customHeight="1" x14ac:dyDescent="0.25">
      <c r="A252" s="108">
        <f t="shared" si="19"/>
        <v>17</v>
      </c>
      <c r="B252" s="280" t="s">
        <v>64</v>
      </c>
      <c r="C252" s="281"/>
      <c r="D252" s="112" t="s">
        <v>3</v>
      </c>
      <c r="E252" s="124">
        <v>3</v>
      </c>
      <c r="F252" s="111"/>
      <c r="G252" s="210">
        <f t="shared" si="18"/>
        <v>0</v>
      </c>
    </row>
    <row r="253" spans="1:7" ht="20.100000000000001" customHeight="1" x14ac:dyDescent="0.25">
      <c r="A253" s="108">
        <f t="shared" si="19"/>
        <v>18</v>
      </c>
      <c r="B253" s="280" t="s">
        <v>65</v>
      </c>
      <c r="C253" s="281"/>
      <c r="D253" s="112" t="s">
        <v>3</v>
      </c>
      <c r="E253" s="124">
        <v>2</v>
      </c>
      <c r="F253" s="111"/>
      <c r="G253" s="210">
        <f t="shared" si="18"/>
        <v>0</v>
      </c>
    </row>
    <row r="254" spans="1:7" ht="20.100000000000001" customHeight="1" x14ac:dyDescent="0.25">
      <c r="A254" s="108">
        <f t="shared" si="19"/>
        <v>19</v>
      </c>
      <c r="B254" s="280" t="s">
        <v>66</v>
      </c>
      <c r="C254" s="281"/>
      <c r="D254" s="112" t="s">
        <v>3</v>
      </c>
      <c r="E254" s="116">
        <v>1</v>
      </c>
      <c r="F254" s="111"/>
      <c r="G254" s="210">
        <f>E254*F254</f>
        <v>0</v>
      </c>
    </row>
    <row r="255" spans="1:7" ht="20.100000000000001" customHeight="1" x14ac:dyDescent="0.25">
      <c r="A255" s="108">
        <f t="shared" si="19"/>
        <v>20</v>
      </c>
      <c r="B255" s="286" t="s">
        <v>67</v>
      </c>
      <c r="C255" s="287"/>
      <c r="D255" s="112" t="s">
        <v>2</v>
      </c>
      <c r="E255" s="124">
        <v>5</v>
      </c>
      <c r="F255" s="111"/>
      <c r="G255" s="210">
        <f t="shared" si="18"/>
        <v>0</v>
      </c>
    </row>
    <row r="256" spans="1:7" ht="20.100000000000001" customHeight="1" x14ac:dyDescent="0.25">
      <c r="A256" s="108">
        <f t="shared" si="19"/>
        <v>21</v>
      </c>
      <c r="B256" s="280" t="s">
        <v>71</v>
      </c>
      <c r="C256" s="281"/>
      <c r="D256" s="112" t="s">
        <v>2</v>
      </c>
      <c r="E256" s="126">
        <v>10</v>
      </c>
      <c r="F256" s="111"/>
      <c r="G256" s="210">
        <f>E256*F256</f>
        <v>0</v>
      </c>
    </row>
    <row r="257" spans="1:7" ht="20.100000000000001" customHeight="1" x14ac:dyDescent="0.25">
      <c r="A257" s="167">
        <f t="shared" si="19"/>
        <v>22</v>
      </c>
      <c r="B257" s="308" t="s">
        <v>13</v>
      </c>
      <c r="C257" s="309"/>
      <c r="D257" s="168"/>
      <c r="E257" s="171"/>
      <c r="F257" s="170"/>
      <c r="G257" s="219"/>
    </row>
    <row r="258" spans="1:7" ht="20.100000000000001" customHeight="1" x14ac:dyDescent="0.25">
      <c r="A258" s="237">
        <f>A257+0.1</f>
        <v>22.1</v>
      </c>
      <c r="B258" s="302" t="s">
        <v>125</v>
      </c>
      <c r="C258" s="303"/>
      <c r="D258" s="168"/>
      <c r="E258" s="169"/>
      <c r="F258" s="170"/>
      <c r="G258" s="218"/>
    </row>
    <row r="259" spans="1:7" ht="20.100000000000001" customHeight="1" x14ac:dyDescent="0.25">
      <c r="A259" s="129">
        <f t="shared" ref="A259:A265" si="20">A258+0.1</f>
        <v>22.200000000000003</v>
      </c>
      <c r="B259" s="130" t="s">
        <v>60</v>
      </c>
      <c r="C259" s="131"/>
      <c r="D259" s="112" t="s">
        <v>3</v>
      </c>
      <c r="E259" s="116">
        <v>2</v>
      </c>
      <c r="F259" s="111"/>
      <c r="G259" s="208">
        <f t="shared" si="18"/>
        <v>0</v>
      </c>
    </row>
    <row r="260" spans="1:7" ht="20.100000000000001" customHeight="1" x14ac:dyDescent="0.25">
      <c r="A260" s="237">
        <f t="shared" si="20"/>
        <v>22.300000000000004</v>
      </c>
      <c r="B260" s="302" t="s">
        <v>125</v>
      </c>
      <c r="C260" s="303"/>
      <c r="D260" s="168"/>
      <c r="E260" s="169"/>
      <c r="F260" s="170"/>
      <c r="G260" s="218"/>
    </row>
    <row r="261" spans="1:7" ht="20.100000000000001" customHeight="1" x14ac:dyDescent="0.25">
      <c r="A261" s="129">
        <f t="shared" si="20"/>
        <v>22.400000000000006</v>
      </c>
      <c r="B261" s="130" t="s">
        <v>61</v>
      </c>
      <c r="C261" s="131"/>
      <c r="D261" s="112" t="s">
        <v>3</v>
      </c>
      <c r="E261" s="116">
        <v>1</v>
      </c>
      <c r="F261" s="111"/>
      <c r="G261" s="208">
        <f t="shared" si="18"/>
        <v>0</v>
      </c>
    </row>
    <row r="262" spans="1:7" ht="20.100000000000001" customHeight="1" x14ac:dyDescent="0.25">
      <c r="A262" s="237">
        <f t="shared" si="20"/>
        <v>22.500000000000007</v>
      </c>
      <c r="B262" s="302" t="s">
        <v>125</v>
      </c>
      <c r="C262" s="303"/>
      <c r="D262" s="168"/>
      <c r="E262" s="169"/>
      <c r="F262" s="170"/>
      <c r="G262" s="218"/>
    </row>
    <row r="263" spans="1:7" ht="20.100000000000001" customHeight="1" x14ac:dyDescent="0.25">
      <c r="A263" s="129">
        <f t="shared" si="20"/>
        <v>22.600000000000009</v>
      </c>
      <c r="B263" s="130" t="s">
        <v>62</v>
      </c>
      <c r="C263" s="131"/>
      <c r="D263" s="112" t="s">
        <v>3</v>
      </c>
      <c r="E263" s="116">
        <v>1</v>
      </c>
      <c r="F263" s="111"/>
      <c r="G263" s="208">
        <f t="shared" si="18"/>
        <v>0</v>
      </c>
    </row>
    <row r="264" spans="1:7" ht="20.100000000000001" customHeight="1" x14ac:dyDescent="0.25">
      <c r="A264" s="129">
        <f t="shared" si="20"/>
        <v>22.70000000000001</v>
      </c>
      <c r="B264" s="130" t="s">
        <v>63</v>
      </c>
      <c r="C264" s="131"/>
      <c r="D264" s="112" t="s">
        <v>3</v>
      </c>
      <c r="E264" s="116">
        <v>2</v>
      </c>
      <c r="F264" s="111"/>
      <c r="G264" s="208">
        <f t="shared" si="18"/>
        <v>0</v>
      </c>
    </row>
    <row r="265" spans="1:7" ht="20.100000000000001" customHeight="1" x14ac:dyDescent="0.25">
      <c r="A265" s="237">
        <f t="shared" si="20"/>
        <v>22.800000000000011</v>
      </c>
      <c r="B265" s="302" t="s">
        <v>125</v>
      </c>
      <c r="C265" s="303"/>
      <c r="D265" s="168"/>
      <c r="E265" s="169"/>
      <c r="F265" s="170"/>
      <c r="G265" s="218"/>
    </row>
    <row r="266" spans="1:7" ht="20.100000000000001" customHeight="1" x14ac:dyDescent="0.25">
      <c r="A266" s="108">
        <f>A257+1</f>
        <v>23</v>
      </c>
      <c r="B266" s="280" t="s">
        <v>120</v>
      </c>
      <c r="C266" s="281"/>
      <c r="D266" s="112" t="s">
        <v>3</v>
      </c>
      <c r="E266" s="116">
        <v>1</v>
      </c>
      <c r="F266" s="111"/>
      <c r="G266" s="210">
        <f t="shared" si="18"/>
        <v>0</v>
      </c>
    </row>
    <row r="267" spans="1:7" ht="20.100000000000001" customHeight="1" x14ac:dyDescent="0.25">
      <c r="A267" s="108">
        <f t="shared" si="19"/>
        <v>24</v>
      </c>
      <c r="B267" s="280" t="s">
        <v>39</v>
      </c>
      <c r="C267" s="281"/>
      <c r="D267" s="112" t="s">
        <v>3</v>
      </c>
      <c r="E267" s="116">
        <v>2</v>
      </c>
      <c r="F267" s="111"/>
      <c r="G267" s="210">
        <f t="shared" si="18"/>
        <v>0</v>
      </c>
    </row>
    <row r="268" spans="1:7" ht="20.100000000000001" customHeight="1" x14ac:dyDescent="0.25">
      <c r="A268" s="108">
        <f t="shared" si="19"/>
        <v>25</v>
      </c>
      <c r="B268" s="113" t="s">
        <v>123</v>
      </c>
      <c r="C268" s="114"/>
      <c r="D268" s="132" t="s">
        <v>3</v>
      </c>
      <c r="E268" s="116">
        <v>1</v>
      </c>
      <c r="F268" s="111"/>
      <c r="G268" s="210">
        <f t="shared" si="18"/>
        <v>0</v>
      </c>
    </row>
    <row r="269" spans="1:7" ht="20.100000000000001" customHeight="1" x14ac:dyDescent="0.25">
      <c r="A269" s="167">
        <f t="shared" si="19"/>
        <v>26</v>
      </c>
      <c r="B269" s="302" t="s">
        <v>125</v>
      </c>
      <c r="C269" s="303"/>
      <c r="D269" s="168"/>
      <c r="E269" s="169"/>
      <c r="F269" s="170"/>
      <c r="G269" s="218"/>
    </row>
    <row r="270" spans="1:7" ht="20.100000000000001" customHeight="1" x14ac:dyDescent="0.25">
      <c r="A270" s="108">
        <f t="shared" si="19"/>
        <v>27</v>
      </c>
      <c r="B270" s="280" t="s">
        <v>17</v>
      </c>
      <c r="C270" s="281"/>
      <c r="D270" s="132" t="s">
        <v>3</v>
      </c>
      <c r="E270" s="116">
        <v>1</v>
      </c>
      <c r="F270" s="111"/>
      <c r="G270" s="210">
        <f t="shared" si="18"/>
        <v>0</v>
      </c>
    </row>
    <row r="271" spans="1:7" ht="20.100000000000001" customHeight="1" x14ac:dyDescent="0.25">
      <c r="A271" s="108">
        <f t="shared" si="19"/>
        <v>28</v>
      </c>
      <c r="B271" s="280" t="s">
        <v>42</v>
      </c>
      <c r="C271" s="281"/>
      <c r="D271" s="112" t="s">
        <v>3</v>
      </c>
      <c r="E271" s="116">
        <v>1</v>
      </c>
      <c r="F271" s="111"/>
      <c r="G271" s="210">
        <f t="shared" si="18"/>
        <v>0</v>
      </c>
    </row>
    <row r="272" spans="1:7" ht="20.100000000000001" customHeight="1" x14ac:dyDescent="0.25">
      <c r="A272" s="108">
        <f t="shared" si="19"/>
        <v>29</v>
      </c>
      <c r="B272" s="280" t="s">
        <v>6</v>
      </c>
      <c r="C272" s="281"/>
      <c r="D272" s="112" t="s">
        <v>15</v>
      </c>
      <c r="E272" s="116">
        <v>1</v>
      </c>
      <c r="F272" s="111"/>
      <c r="G272" s="210">
        <f t="shared" si="18"/>
        <v>0</v>
      </c>
    </row>
    <row r="273" spans="1:7" ht="20.100000000000001" customHeight="1" x14ac:dyDescent="0.25">
      <c r="A273" s="167">
        <f t="shared" si="19"/>
        <v>30</v>
      </c>
      <c r="B273" s="304" t="s">
        <v>7</v>
      </c>
      <c r="C273" s="305"/>
      <c r="D273" s="168"/>
      <c r="E273" s="171"/>
      <c r="F273" s="170"/>
      <c r="G273" s="219"/>
    </row>
    <row r="274" spans="1:7" ht="20.100000000000001" customHeight="1" x14ac:dyDescent="0.25">
      <c r="A274" s="129">
        <f>A273+0.1</f>
        <v>30.1</v>
      </c>
      <c r="B274" s="113" t="s">
        <v>99</v>
      </c>
      <c r="C274" s="114"/>
      <c r="D274" s="112" t="s">
        <v>2</v>
      </c>
      <c r="E274" s="116">
        <v>10</v>
      </c>
      <c r="F274" s="111"/>
      <c r="G274" s="210">
        <f>E274*F274</f>
        <v>0</v>
      </c>
    </row>
    <row r="275" spans="1:7" ht="20.100000000000001" customHeight="1" x14ac:dyDescent="0.25">
      <c r="A275" s="237">
        <f t="shared" ref="A275" si="21">A274+0.1</f>
        <v>30.200000000000003</v>
      </c>
      <c r="B275" s="302" t="s">
        <v>125</v>
      </c>
      <c r="C275" s="303"/>
      <c r="D275" s="168"/>
      <c r="E275" s="169"/>
      <c r="F275" s="170"/>
      <c r="G275" s="218"/>
    </row>
    <row r="276" spans="1:7" ht="20.100000000000001" customHeight="1" x14ac:dyDescent="0.25">
      <c r="A276" s="167">
        <f>A273+1</f>
        <v>31</v>
      </c>
      <c r="B276" s="302" t="s">
        <v>125</v>
      </c>
      <c r="C276" s="303"/>
      <c r="D276" s="168"/>
      <c r="E276" s="169"/>
      <c r="F276" s="170"/>
      <c r="G276" s="218"/>
    </row>
    <row r="277" spans="1:7" ht="20.100000000000001" customHeight="1" x14ac:dyDescent="0.25">
      <c r="A277" s="108">
        <f t="shared" si="19"/>
        <v>32</v>
      </c>
      <c r="B277" s="306" t="s">
        <v>18</v>
      </c>
      <c r="C277" s="307"/>
      <c r="D277" s="112" t="s">
        <v>3</v>
      </c>
      <c r="E277" s="124">
        <v>1</v>
      </c>
      <c r="F277" s="111"/>
      <c r="G277" s="210">
        <f t="shared" si="18"/>
        <v>0</v>
      </c>
    </row>
    <row r="278" spans="1:7" ht="20.100000000000001" customHeight="1" x14ac:dyDescent="0.25">
      <c r="A278" s="108">
        <f t="shared" si="19"/>
        <v>33</v>
      </c>
      <c r="B278" s="133" t="s">
        <v>22</v>
      </c>
      <c r="C278" s="134"/>
      <c r="D278" s="125" t="s">
        <v>3</v>
      </c>
      <c r="E278" s="116">
        <v>1</v>
      </c>
      <c r="F278" s="111"/>
      <c r="G278" s="210">
        <f t="shared" si="18"/>
        <v>0</v>
      </c>
    </row>
    <row r="279" spans="1:7" ht="20.100000000000001" customHeight="1" x14ac:dyDescent="0.25">
      <c r="A279" s="108">
        <f t="shared" si="19"/>
        <v>34</v>
      </c>
      <c r="B279" s="133" t="s">
        <v>24</v>
      </c>
      <c r="C279" s="134"/>
      <c r="D279" s="125" t="s">
        <v>3</v>
      </c>
      <c r="E279" s="116">
        <v>1</v>
      </c>
      <c r="F279" s="111"/>
      <c r="G279" s="210">
        <f t="shared" si="18"/>
        <v>0</v>
      </c>
    </row>
    <row r="280" spans="1:7" ht="20.100000000000001" customHeight="1" x14ac:dyDescent="0.25">
      <c r="A280" s="108">
        <f t="shared" si="19"/>
        <v>35</v>
      </c>
      <c r="B280" s="133" t="s">
        <v>21</v>
      </c>
      <c r="C280" s="134"/>
      <c r="D280" s="125" t="s">
        <v>3</v>
      </c>
      <c r="E280" s="116">
        <v>1</v>
      </c>
      <c r="F280" s="111"/>
      <c r="G280" s="210">
        <f t="shared" si="18"/>
        <v>0</v>
      </c>
    </row>
    <row r="281" spans="1:7" ht="20.100000000000001" customHeight="1" x14ac:dyDescent="0.25">
      <c r="A281" s="108">
        <f t="shared" si="19"/>
        <v>36</v>
      </c>
      <c r="B281" s="133" t="s">
        <v>53</v>
      </c>
      <c r="C281" s="134"/>
      <c r="D281" s="125" t="s">
        <v>3</v>
      </c>
      <c r="E281" s="116">
        <v>1</v>
      </c>
      <c r="F281" s="111"/>
      <c r="G281" s="210">
        <f t="shared" si="18"/>
        <v>0</v>
      </c>
    </row>
    <row r="282" spans="1:7" ht="20.100000000000001" customHeight="1" x14ac:dyDescent="0.25">
      <c r="A282" s="108">
        <f t="shared" si="19"/>
        <v>37</v>
      </c>
      <c r="B282" s="133" t="s">
        <v>54</v>
      </c>
      <c r="C282" s="134"/>
      <c r="D282" s="125" t="s">
        <v>3</v>
      </c>
      <c r="E282" s="116">
        <v>1</v>
      </c>
      <c r="F282" s="111"/>
      <c r="G282" s="210">
        <f t="shared" si="18"/>
        <v>0</v>
      </c>
    </row>
    <row r="283" spans="1:7" ht="20.100000000000001" customHeight="1" x14ac:dyDescent="0.25">
      <c r="A283" s="108">
        <f t="shared" si="19"/>
        <v>38</v>
      </c>
      <c r="B283" s="133" t="s">
        <v>117</v>
      </c>
      <c r="C283" s="134"/>
      <c r="D283" s="125" t="s">
        <v>2</v>
      </c>
      <c r="E283" s="116">
        <v>10</v>
      </c>
      <c r="F283" s="111"/>
      <c r="G283" s="208">
        <f t="shared" si="18"/>
        <v>0</v>
      </c>
    </row>
    <row r="284" spans="1:7" ht="20.100000000000001" customHeight="1" x14ac:dyDescent="0.25">
      <c r="A284" s="108">
        <f t="shared" si="19"/>
        <v>39</v>
      </c>
      <c r="B284" s="133" t="s">
        <v>23</v>
      </c>
      <c r="C284" s="134"/>
      <c r="D284" s="125" t="s">
        <v>2</v>
      </c>
      <c r="E284" s="116">
        <v>30</v>
      </c>
      <c r="F284" s="111"/>
      <c r="G284" s="210">
        <f t="shared" si="18"/>
        <v>0</v>
      </c>
    </row>
    <row r="285" spans="1:7" ht="20.100000000000001" customHeight="1" x14ac:dyDescent="0.25">
      <c r="A285" s="167">
        <f t="shared" si="19"/>
        <v>40</v>
      </c>
      <c r="B285" s="302" t="s">
        <v>125</v>
      </c>
      <c r="C285" s="303"/>
      <c r="D285" s="168"/>
      <c r="E285" s="169"/>
      <c r="F285" s="170"/>
      <c r="G285" s="218"/>
    </row>
    <row r="286" spans="1:7" ht="20.100000000000001" customHeight="1" x14ac:dyDescent="0.25">
      <c r="A286" s="167">
        <f t="shared" si="19"/>
        <v>41</v>
      </c>
      <c r="B286" s="232" t="s">
        <v>26</v>
      </c>
      <c r="C286" s="233"/>
      <c r="D286" s="236"/>
      <c r="E286" s="236"/>
      <c r="F286" s="234"/>
      <c r="G286" s="234"/>
    </row>
    <row r="287" spans="1:7" ht="20.100000000000001" customHeight="1" x14ac:dyDescent="0.25">
      <c r="A287" s="26">
        <v>41.1</v>
      </c>
      <c r="B287" s="189" t="s">
        <v>147</v>
      </c>
      <c r="C287" s="190"/>
      <c r="D287" s="125" t="s">
        <v>3</v>
      </c>
      <c r="E287" s="116">
        <v>1</v>
      </c>
      <c r="F287" s="111"/>
      <c r="G287" s="235">
        <f>E287*F287</f>
        <v>0</v>
      </c>
    </row>
    <row r="288" spans="1:7" ht="20.100000000000001" customHeight="1" x14ac:dyDescent="0.25">
      <c r="A288" s="257">
        <v>41.2</v>
      </c>
      <c r="B288" s="302" t="s">
        <v>125</v>
      </c>
      <c r="C288" s="303"/>
      <c r="D288" s="258"/>
      <c r="E288" s="171"/>
      <c r="F288" s="259"/>
      <c r="G288" s="260"/>
    </row>
    <row r="289" spans="1:7" ht="20.100000000000001" customHeight="1" x14ac:dyDescent="0.25">
      <c r="A289" s="108">
        <f>A286+1</f>
        <v>42</v>
      </c>
      <c r="B289" s="133" t="s">
        <v>98</v>
      </c>
      <c r="C289" s="134"/>
      <c r="D289" s="125" t="s">
        <v>3</v>
      </c>
      <c r="E289" s="116">
        <v>1</v>
      </c>
      <c r="F289" s="111"/>
      <c r="G289" s="235">
        <f t="shared" si="18"/>
        <v>0</v>
      </c>
    </row>
    <row r="290" spans="1:7" ht="20.100000000000001" customHeight="1" x14ac:dyDescent="0.25">
      <c r="A290" s="108">
        <f t="shared" si="19"/>
        <v>43</v>
      </c>
      <c r="B290" s="133" t="s">
        <v>41</v>
      </c>
      <c r="C290" s="134"/>
      <c r="D290" s="135" t="s">
        <v>15</v>
      </c>
      <c r="E290" s="116">
        <v>1</v>
      </c>
      <c r="F290" s="111"/>
      <c r="G290" s="210">
        <f t="shared" si="18"/>
        <v>0</v>
      </c>
    </row>
    <row r="291" spans="1:7" ht="20.100000000000001" customHeight="1" x14ac:dyDescent="0.25">
      <c r="A291" s="108">
        <f t="shared" si="19"/>
        <v>44</v>
      </c>
      <c r="B291" s="113" t="s">
        <v>31</v>
      </c>
      <c r="C291" s="114"/>
      <c r="D291" s="132" t="s">
        <v>20</v>
      </c>
      <c r="E291" s="116">
        <v>42</v>
      </c>
      <c r="F291" s="111"/>
      <c r="G291" s="210">
        <f t="shared" si="18"/>
        <v>0</v>
      </c>
    </row>
    <row r="292" spans="1:7" ht="20.100000000000001" customHeight="1" x14ac:dyDescent="0.25">
      <c r="A292" s="108">
        <f t="shared" si="19"/>
        <v>45</v>
      </c>
      <c r="B292" s="113" t="s">
        <v>56</v>
      </c>
      <c r="C292" s="114"/>
      <c r="D292" s="132" t="s">
        <v>5</v>
      </c>
      <c r="E292" s="116">
        <v>577</v>
      </c>
      <c r="F292" s="111"/>
      <c r="G292" s="210">
        <f>E292*F292</f>
        <v>0</v>
      </c>
    </row>
    <row r="293" spans="1:7" ht="20.100000000000001" customHeight="1" x14ac:dyDescent="0.25">
      <c r="A293" s="108">
        <f t="shared" si="19"/>
        <v>46</v>
      </c>
      <c r="B293" s="113" t="s">
        <v>32</v>
      </c>
      <c r="C293" s="114"/>
      <c r="D293" s="132" t="s">
        <v>20</v>
      </c>
      <c r="E293" s="116">
        <v>20</v>
      </c>
      <c r="F293" s="111"/>
      <c r="G293" s="210">
        <f>E293*F293</f>
        <v>0</v>
      </c>
    </row>
    <row r="294" spans="1:7" ht="20.100000000000001" customHeight="1" x14ac:dyDescent="0.25">
      <c r="A294" s="167">
        <f t="shared" si="19"/>
        <v>47</v>
      </c>
      <c r="B294" s="302" t="s">
        <v>125</v>
      </c>
      <c r="C294" s="303"/>
      <c r="D294" s="168"/>
      <c r="E294" s="169"/>
      <c r="F294" s="170"/>
      <c r="G294" s="218"/>
    </row>
    <row r="295" spans="1:7" ht="20.100000000000001" customHeight="1" x14ac:dyDescent="0.25">
      <c r="A295" s="108">
        <f t="shared" si="19"/>
        <v>48</v>
      </c>
      <c r="B295" s="172" t="s">
        <v>95</v>
      </c>
      <c r="C295" s="173"/>
      <c r="D295" s="141" t="s">
        <v>2</v>
      </c>
      <c r="E295" s="142">
        <v>80</v>
      </c>
      <c r="F295" s="111"/>
      <c r="G295" s="210">
        <f t="shared" ref="G295:G297" si="22">E295*F295</f>
        <v>0</v>
      </c>
    </row>
    <row r="296" spans="1:7" ht="20.100000000000001" customHeight="1" x14ac:dyDescent="0.25">
      <c r="A296" s="108">
        <f t="shared" si="19"/>
        <v>49</v>
      </c>
      <c r="B296" s="172" t="s">
        <v>96</v>
      </c>
      <c r="C296" s="173"/>
      <c r="D296" s="141" t="s">
        <v>3</v>
      </c>
      <c r="E296" s="142">
        <v>2</v>
      </c>
      <c r="F296" s="111"/>
      <c r="G296" s="210">
        <f t="shared" si="22"/>
        <v>0</v>
      </c>
    </row>
    <row r="297" spans="1:7" ht="20.100000000000001" customHeight="1" x14ac:dyDescent="0.25">
      <c r="A297" s="108">
        <f t="shared" si="19"/>
        <v>50</v>
      </c>
      <c r="B297" s="172" t="s">
        <v>97</v>
      </c>
      <c r="C297" s="173"/>
      <c r="D297" s="141" t="s">
        <v>3</v>
      </c>
      <c r="E297" s="142">
        <v>6</v>
      </c>
      <c r="F297" s="111"/>
      <c r="G297" s="210">
        <f t="shared" si="22"/>
        <v>0</v>
      </c>
    </row>
    <row r="298" spans="1:7" ht="20.100000000000001" customHeight="1" x14ac:dyDescent="0.25">
      <c r="A298" s="167">
        <f t="shared" si="19"/>
        <v>51</v>
      </c>
      <c r="B298" s="302" t="s">
        <v>125</v>
      </c>
      <c r="C298" s="303"/>
      <c r="D298" s="168"/>
      <c r="E298" s="169"/>
      <c r="F298" s="170"/>
      <c r="G298" s="218"/>
    </row>
    <row r="299" spans="1:7" ht="20.100000000000001" customHeight="1" x14ac:dyDescent="0.25">
      <c r="A299" s="167">
        <f t="shared" si="19"/>
        <v>52</v>
      </c>
      <c r="B299" s="302" t="s">
        <v>125</v>
      </c>
      <c r="C299" s="303"/>
      <c r="D299" s="168"/>
      <c r="E299" s="169"/>
      <c r="F299" s="170"/>
      <c r="G299" s="218"/>
    </row>
    <row r="300" spans="1:7" ht="20.100000000000001" customHeight="1" x14ac:dyDescent="0.25">
      <c r="A300" s="167">
        <f t="shared" si="19"/>
        <v>53</v>
      </c>
      <c r="B300" s="302" t="s">
        <v>125</v>
      </c>
      <c r="C300" s="303"/>
      <c r="D300" s="168"/>
      <c r="E300" s="169"/>
      <c r="F300" s="170"/>
      <c r="G300" s="218"/>
    </row>
    <row r="301" spans="1:7" ht="20.100000000000001" customHeight="1" x14ac:dyDescent="0.25">
      <c r="A301" s="167">
        <f t="shared" si="19"/>
        <v>54</v>
      </c>
      <c r="B301" s="302" t="s">
        <v>125</v>
      </c>
      <c r="C301" s="303"/>
      <c r="D301" s="168"/>
      <c r="E301" s="169"/>
      <c r="F301" s="170"/>
      <c r="G301" s="218"/>
    </row>
    <row r="302" spans="1:7" ht="20.100000000000001" customHeight="1" thickBot="1" x14ac:dyDescent="0.3">
      <c r="A302" s="108"/>
      <c r="B302" s="148"/>
      <c r="C302" s="149"/>
      <c r="D302" s="132"/>
      <c r="E302" s="142"/>
      <c r="F302" s="150"/>
      <c r="G302" s="208"/>
    </row>
    <row r="303" spans="1:7" ht="20.100000000000001" customHeight="1" thickBot="1" x14ac:dyDescent="0.35">
      <c r="A303" s="151"/>
      <c r="B303" s="271" t="s">
        <v>52</v>
      </c>
      <c r="C303" s="272"/>
      <c r="D303" s="174"/>
      <c r="E303" s="153"/>
      <c r="F303" s="154"/>
      <c r="G303" s="212">
        <f>SUM(G236:G302)</f>
        <v>0</v>
      </c>
    </row>
    <row r="304" spans="1:7" ht="20.100000000000001" customHeight="1" x14ac:dyDescent="0.25">
      <c r="A304" s="175">
        <f>MAX(A236:A303)+1</f>
        <v>55</v>
      </c>
      <c r="B304" s="273" t="s">
        <v>8</v>
      </c>
      <c r="C304" s="274"/>
      <c r="D304" s="176" t="s">
        <v>15</v>
      </c>
      <c r="E304" s="177">
        <v>1</v>
      </c>
      <c r="F304" s="158"/>
      <c r="G304" s="213">
        <f>F304</f>
        <v>0</v>
      </c>
    </row>
    <row r="305" spans="1:7" ht="20.100000000000001" customHeight="1" x14ac:dyDescent="0.25">
      <c r="A305" s="108">
        <f>MAX(A237:A304)+1</f>
        <v>56</v>
      </c>
      <c r="B305" s="133" t="s">
        <v>29</v>
      </c>
      <c r="C305" s="134"/>
      <c r="D305" s="125" t="s">
        <v>15</v>
      </c>
      <c r="E305" s="159">
        <v>1</v>
      </c>
      <c r="F305" s="111"/>
      <c r="G305" s="213">
        <f>F305</f>
        <v>0</v>
      </c>
    </row>
    <row r="306" spans="1:7" ht="35.25" customHeight="1" x14ac:dyDescent="0.3">
      <c r="A306" s="292" t="s">
        <v>152</v>
      </c>
      <c r="B306" s="293"/>
      <c r="C306" s="294"/>
      <c r="D306" s="93"/>
      <c r="E306" s="94"/>
      <c r="F306" s="95"/>
      <c r="G306" s="220">
        <f>G303+G304+G305</f>
        <v>0</v>
      </c>
    </row>
    <row r="307" spans="1:7" ht="20.100000000000001" customHeight="1" thickBot="1" x14ac:dyDescent="0.3">
      <c r="A307" s="13">
        <f>MAX(A246:A305)+1</f>
        <v>57</v>
      </c>
      <c r="B307" s="278" t="s">
        <v>25</v>
      </c>
      <c r="C307" s="279"/>
      <c r="D307" s="63">
        <v>0.1</v>
      </c>
      <c r="E307" s="20"/>
      <c r="F307" s="64"/>
      <c r="G307" s="202">
        <f>G306*D307</f>
        <v>0</v>
      </c>
    </row>
    <row r="308" spans="1:7" ht="42.75" customHeight="1" thickBot="1" x14ac:dyDescent="0.35">
      <c r="A308" s="295" t="s">
        <v>135</v>
      </c>
      <c r="B308" s="296"/>
      <c r="C308" s="297"/>
      <c r="D308" s="96"/>
      <c r="E308" s="97"/>
      <c r="F308" s="98"/>
      <c r="G308" s="221">
        <f>G306+G307</f>
        <v>0</v>
      </c>
    </row>
    <row r="309" spans="1:7" ht="20.100000000000001" customHeight="1" x14ac:dyDescent="0.25">
      <c r="A309" s="69"/>
      <c r="B309" s="70"/>
      <c r="C309" s="70"/>
      <c r="D309" s="69"/>
      <c r="E309" s="71"/>
      <c r="F309" s="72"/>
      <c r="G309" s="204"/>
    </row>
    <row r="310" spans="1:7" ht="30" customHeight="1" thickBot="1" x14ac:dyDescent="0.35">
      <c r="A310" s="298" t="s">
        <v>129</v>
      </c>
      <c r="B310" s="299"/>
      <c r="C310" s="299"/>
      <c r="D310" s="299"/>
      <c r="E310" s="299"/>
      <c r="F310" s="299"/>
      <c r="G310" s="299"/>
    </row>
    <row r="311" spans="1:7" ht="36" customHeight="1" thickBot="1" x14ac:dyDescent="0.3">
      <c r="A311" s="3" t="s">
        <v>9</v>
      </c>
      <c r="B311" s="300" t="s">
        <v>0</v>
      </c>
      <c r="C311" s="301"/>
      <c r="D311" s="4" t="s">
        <v>44</v>
      </c>
      <c r="E311" s="5" t="s">
        <v>1</v>
      </c>
      <c r="F311" s="6" t="s">
        <v>45</v>
      </c>
      <c r="G311" s="194" t="s">
        <v>12</v>
      </c>
    </row>
    <row r="312" spans="1:7" ht="20.100000000000001" customHeight="1" x14ac:dyDescent="0.25">
      <c r="A312" s="161">
        <v>1</v>
      </c>
      <c r="B312" s="290" t="s">
        <v>4</v>
      </c>
      <c r="C312" s="291"/>
      <c r="D312" s="162" t="s">
        <v>5</v>
      </c>
      <c r="E312" s="163">
        <v>931</v>
      </c>
      <c r="F312" s="164"/>
      <c r="G312" s="217">
        <f t="shared" ref="G312:G344" si="23">E312*F312</f>
        <v>0</v>
      </c>
    </row>
    <row r="313" spans="1:7" ht="20.100000000000001" customHeight="1" x14ac:dyDescent="0.25">
      <c r="A313" s="108">
        <f>A312+1</f>
        <v>2</v>
      </c>
      <c r="B313" s="280" t="s">
        <v>84</v>
      </c>
      <c r="C313" s="281"/>
      <c r="D313" s="112" t="s">
        <v>2</v>
      </c>
      <c r="E313" s="110">
        <v>64</v>
      </c>
      <c r="F313" s="111"/>
      <c r="G313" s="210">
        <f t="shared" si="23"/>
        <v>0</v>
      </c>
    </row>
    <row r="314" spans="1:7" ht="20.100000000000001" customHeight="1" x14ac:dyDescent="0.25">
      <c r="A314" s="108">
        <f t="shared" ref="A314:A377" si="24">A313+1</f>
        <v>3</v>
      </c>
      <c r="B314" s="280" t="s">
        <v>49</v>
      </c>
      <c r="C314" s="281"/>
      <c r="D314" s="112" t="s">
        <v>3</v>
      </c>
      <c r="E314" s="110">
        <v>2</v>
      </c>
      <c r="F314" s="111"/>
      <c r="G314" s="210">
        <f t="shared" si="23"/>
        <v>0</v>
      </c>
    </row>
    <row r="315" spans="1:7" ht="20.100000000000001" customHeight="1" x14ac:dyDescent="0.25">
      <c r="A315" s="108">
        <f t="shared" si="24"/>
        <v>4</v>
      </c>
      <c r="B315" s="280" t="s">
        <v>33</v>
      </c>
      <c r="C315" s="281"/>
      <c r="D315" s="112" t="s">
        <v>3</v>
      </c>
      <c r="E315" s="110">
        <v>2</v>
      </c>
      <c r="F315" s="111"/>
      <c r="G315" s="210">
        <f t="shared" si="23"/>
        <v>0</v>
      </c>
    </row>
    <row r="316" spans="1:7" ht="20.100000000000001" customHeight="1" x14ac:dyDescent="0.25">
      <c r="A316" s="108">
        <f t="shared" si="24"/>
        <v>5</v>
      </c>
      <c r="B316" s="280" t="s">
        <v>118</v>
      </c>
      <c r="C316" s="281"/>
      <c r="D316" s="112" t="s">
        <v>3</v>
      </c>
      <c r="E316" s="110">
        <v>3</v>
      </c>
      <c r="F316" s="111"/>
      <c r="G316" s="210">
        <f t="shared" si="23"/>
        <v>0</v>
      </c>
    </row>
    <row r="317" spans="1:7" ht="20.100000000000001" customHeight="1" x14ac:dyDescent="0.25">
      <c r="A317" s="108">
        <f t="shared" si="24"/>
        <v>6</v>
      </c>
      <c r="B317" s="113" t="s">
        <v>47</v>
      </c>
      <c r="C317" s="114"/>
      <c r="D317" s="112" t="s">
        <v>2</v>
      </c>
      <c r="E317" s="112">
        <v>24</v>
      </c>
      <c r="F317" s="111"/>
      <c r="G317" s="210">
        <f t="shared" si="23"/>
        <v>0</v>
      </c>
    </row>
    <row r="318" spans="1:7" ht="20.100000000000001" customHeight="1" x14ac:dyDescent="0.25">
      <c r="A318" s="178">
        <f t="shared" si="24"/>
        <v>7</v>
      </c>
      <c r="B318" s="269" t="s">
        <v>125</v>
      </c>
      <c r="C318" s="270"/>
      <c r="D318" s="179"/>
      <c r="E318" s="180"/>
      <c r="F318" s="181"/>
      <c r="G318" s="222"/>
    </row>
    <row r="319" spans="1:7" ht="20.100000000000001" customHeight="1" x14ac:dyDescent="0.25">
      <c r="A319" s="108">
        <f t="shared" si="24"/>
        <v>8</v>
      </c>
      <c r="B319" s="280" t="s">
        <v>14</v>
      </c>
      <c r="C319" s="281"/>
      <c r="D319" s="112" t="s">
        <v>3</v>
      </c>
      <c r="E319" s="116">
        <v>1</v>
      </c>
      <c r="F319" s="117"/>
      <c r="G319" s="210">
        <f t="shared" si="23"/>
        <v>0</v>
      </c>
    </row>
    <row r="320" spans="1:7" ht="20.100000000000001" customHeight="1" x14ac:dyDescent="0.25">
      <c r="A320" s="108">
        <f t="shared" si="24"/>
        <v>9</v>
      </c>
      <c r="B320" s="280" t="s">
        <v>102</v>
      </c>
      <c r="C320" s="281"/>
      <c r="D320" s="112" t="s">
        <v>3</v>
      </c>
      <c r="E320" s="116">
        <v>1</v>
      </c>
      <c r="F320" s="117"/>
      <c r="G320" s="210">
        <f t="shared" si="23"/>
        <v>0</v>
      </c>
    </row>
    <row r="321" spans="1:7" ht="20.100000000000001" customHeight="1" x14ac:dyDescent="0.25">
      <c r="A321" s="108">
        <f t="shared" si="24"/>
        <v>10</v>
      </c>
      <c r="B321" s="288" t="s">
        <v>94</v>
      </c>
      <c r="C321" s="289"/>
      <c r="D321" s="112" t="s">
        <v>3</v>
      </c>
      <c r="E321" s="116">
        <v>1</v>
      </c>
      <c r="F321" s="117"/>
      <c r="G321" s="210">
        <f t="shared" si="23"/>
        <v>0</v>
      </c>
    </row>
    <row r="322" spans="1:7" ht="20.100000000000001" customHeight="1" x14ac:dyDescent="0.25">
      <c r="A322" s="178">
        <f t="shared" si="24"/>
        <v>11</v>
      </c>
      <c r="B322" s="269" t="s">
        <v>125</v>
      </c>
      <c r="C322" s="270"/>
      <c r="D322" s="179"/>
      <c r="E322" s="180"/>
      <c r="F322" s="181"/>
      <c r="G322" s="222"/>
    </row>
    <row r="323" spans="1:7" ht="20.100000000000001" customHeight="1" x14ac:dyDescent="0.25">
      <c r="A323" s="108">
        <f t="shared" si="24"/>
        <v>12</v>
      </c>
      <c r="B323" s="122" t="s">
        <v>28</v>
      </c>
      <c r="C323" s="123"/>
      <c r="D323" s="112" t="s">
        <v>2</v>
      </c>
      <c r="E323" s="116">
        <v>50</v>
      </c>
      <c r="F323" s="117"/>
      <c r="G323" s="210">
        <f t="shared" si="23"/>
        <v>0</v>
      </c>
    </row>
    <row r="324" spans="1:7" ht="20.100000000000001" customHeight="1" x14ac:dyDescent="0.25">
      <c r="A324" s="178">
        <f t="shared" si="24"/>
        <v>13</v>
      </c>
      <c r="B324" s="269" t="s">
        <v>125</v>
      </c>
      <c r="C324" s="270"/>
      <c r="D324" s="179"/>
      <c r="E324" s="180"/>
      <c r="F324" s="181"/>
      <c r="G324" s="222"/>
    </row>
    <row r="325" spans="1:7" ht="20.100000000000001" customHeight="1" x14ac:dyDescent="0.25">
      <c r="A325" s="178">
        <f t="shared" si="24"/>
        <v>14</v>
      </c>
      <c r="B325" s="269" t="s">
        <v>125</v>
      </c>
      <c r="C325" s="270"/>
      <c r="D325" s="179"/>
      <c r="E325" s="180"/>
      <c r="F325" s="181"/>
      <c r="G325" s="222"/>
    </row>
    <row r="326" spans="1:7" ht="20.100000000000001" customHeight="1" x14ac:dyDescent="0.25">
      <c r="A326" s="108">
        <f t="shared" si="24"/>
        <v>15</v>
      </c>
      <c r="B326" s="280" t="s">
        <v>55</v>
      </c>
      <c r="C326" s="281"/>
      <c r="D326" s="112" t="s">
        <v>5</v>
      </c>
      <c r="E326" s="124">
        <v>233</v>
      </c>
      <c r="F326" s="111"/>
      <c r="G326" s="210">
        <f t="shared" si="23"/>
        <v>0</v>
      </c>
    </row>
    <row r="327" spans="1:7" ht="20.100000000000001" customHeight="1" x14ac:dyDescent="0.25">
      <c r="A327" s="108">
        <f t="shared" si="24"/>
        <v>16</v>
      </c>
      <c r="B327" s="113" t="s">
        <v>27</v>
      </c>
      <c r="C327" s="114"/>
      <c r="D327" s="112" t="s">
        <v>3</v>
      </c>
      <c r="E327" s="116">
        <v>1</v>
      </c>
      <c r="F327" s="111"/>
      <c r="G327" s="210">
        <f t="shared" si="23"/>
        <v>0</v>
      </c>
    </row>
    <row r="328" spans="1:7" ht="20.100000000000001" customHeight="1" x14ac:dyDescent="0.25">
      <c r="A328" s="108">
        <f t="shared" si="24"/>
        <v>17</v>
      </c>
      <c r="B328" s="280" t="s">
        <v>85</v>
      </c>
      <c r="C328" s="281"/>
      <c r="D328" s="112" t="s">
        <v>3</v>
      </c>
      <c r="E328" s="124">
        <v>3</v>
      </c>
      <c r="F328" s="111"/>
      <c r="G328" s="210">
        <f t="shared" si="23"/>
        <v>0</v>
      </c>
    </row>
    <row r="329" spans="1:7" ht="20.100000000000001" customHeight="1" x14ac:dyDescent="0.25">
      <c r="A329" s="108">
        <f t="shared" si="24"/>
        <v>18</v>
      </c>
      <c r="B329" s="280" t="s">
        <v>86</v>
      </c>
      <c r="C329" s="281"/>
      <c r="D329" s="112" t="s">
        <v>3</v>
      </c>
      <c r="E329" s="124">
        <v>2</v>
      </c>
      <c r="F329" s="111"/>
      <c r="G329" s="210">
        <f t="shared" si="23"/>
        <v>0</v>
      </c>
    </row>
    <row r="330" spans="1:7" ht="20.100000000000001" customHeight="1" x14ac:dyDescent="0.25">
      <c r="A330" s="108">
        <f t="shared" si="24"/>
        <v>19</v>
      </c>
      <c r="B330" s="280" t="s">
        <v>87</v>
      </c>
      <c r="C330" s="281"/>
      <c r="D330" s="112" t="s">
        <v>3</v>
      </c>
      <c r="E330" s="116">
        <v>1</v>
      </c>
      <c r="F330" s="111"/>
      <c r="G330" s="210">
        <f>E330*F330</f>
        <v>0</v>
      </c>
    </row>
    <row r="331" spans="1:7" ht="20.100000000000001" customHeight="1" x14ac:dyDescent="0.25">
      <c r="A331" s="108">
        <f t="shared" si="24"/>
        <v>20</v>
      </c>
      <c r="B331" s="286" t="s">
        <v>88</v>
      </c>
      <c r="C331" s="287"/>
      <c r="D331" s="112" t="s">
        <v>2</v>
      </c>
      <c r="E331" s="124">
        <v>5</v>
      </c>
      <c r="F331" s="111"/>
      <c r="G331" s="210">
        <f t="shared" si="23"/>
        <v>0</v>
      </c>
    </row>
    <row r="332" spans="1:7" ht="20.100000000000001" customHeight="1" x14ac:dyDescent="0.25">
      <c r="A332" s="108">
        <f t="shared" si="24"/>
        <v>21</v>
      </c>
      <c r="B332" s="280" t="s">
        <v>68</v>
      </c>
      <c r="C332" s="281"/>
      <c r="D332" s="112" t="s">
        <v>2</v>
      </c>
      <c r="E332" s="126">
        <v>64</v>
      </c>
      <c r="F332" s="111"/>
      <c r="G332" s="210">
        <f>E332*F332</f>
        <v>0</v>
      </c>
    </row>
    <row r="333" spans="1:7" ht="20.100000000000001" customHeight="1" x14ac:dyDescent="0.25">
      <c r="A333" s="178">
        <f t="shared" si="24"/>
        <v>22</v>
      </c>
      <c r="B333" s="284" t="s">
        <v>13</v>
      </c>
      <c r="C333" s="285"/>
      <c r="D333" s="179"/>
      <c r="E333" s="182"/>
      <c r="F333" s="181"/>
      <c r="G333" s="223"/>
    </row>
    <row r="334" spans="1:7" ht="20.100000000000001" customHeight="1" x14ac:dyDescent="0.25">
      <c r="A334" s="183">
        <f>A333+0.1</f>
        <v>22.1</v>
      </c>
      <c r="B334" s="269" t="s">
        <v>125</v>
      </c>
      <c r="C334" s="270"/>
      <c r="D334" s="179"/>
      <c r="E334" s="180"/>
      <c r="F334" s="181"/>
      <c r="G334" s="222"/>
    </row>
    <row r="335" spans="1:7" ht="20.100000000000001" customHeight="1" x14ac:dyDescent="0.25">
      <c r="A335" s="129">
        <f t="shared" ref="A335:A341" si="25">A334+0.1</f>
        <v>22.200000000000003</v>
      </c>
      <c r="B335" s="130" t="s">
        <v>89</v>
      </c>
      <c r="C335" s="131"/>
      <c r="D335" s="112" t="s">
        <v>3</v>
      </c>
      <c r="E335" s="116">
        <v>2</v>
      </c>
      <c r="F335" s="111"/>
      <c r="G335" s="208">
        <f t="shared" si="23"/>
        <v>0</v>
      </c>
    </row>
    <row r="336" spans="1:7" ht="20.100000000000001" customHeight="1" x14ac:dyDescent="0.25">
      <c r="A336" s="183">
        <f t="shared" si="25"/>
        <v>22.300000000000004</v>
      </c>
      <c r="B336" s="269" t="s">
        <v>125</v>
      </c>
      <c r="C336" s="270"/>
      <c r="D336" s="179"/>
      <c r="E336" s="180"/>
      <c r="F336" s="181"/>
      <c r="G336" s="222"/>
    </row>
    <row r="337" spans="1:7" ht="20.100000000000001" customHeight="1" x14ac:dyDescent="0.25">
      <c r="A337" s="129">
        <f t="shared" si="25"/>
        <v>22.400000000000006</v>
      </c>
      <c r="B337" s="130" t="s">
        <v>90</v>
      </c>
      <c r="C337" s="131"/>
      <c r="D337" s="112" t="s">
        <v>3</v>
      </c>
      <c r="E337" s="116">
        <v>1</v>
      </c>
      <c r="F337" s="111"/>
      <c r="G337" s="208">
        <f t="shared" si="23"/>
        <v>0</v>
      </c>
    </row>
    <row r="338" spans="1:7" ht="20.100000000000001" customHeight="1" x14ac:dyDescent="0.25">
      <c r="A338" s="183">
        <f t="shared" si="25"/>
        <v>22.500000000000007</v>
      </c>
      <c r="B338" s="269" t="s">
        <v>125</v>
      </c>
      <c r="C338" s="270"/>
      <c r="D338" s="179"/>
      <c r="E338" s="180"/>
      <c r="F338" s="181"/>
      <c r="G338" s="222"/>
    </row>
    <row r="339" spans="1:7" ht="20.100000000000001" customHeight="1" x14ac:dyDescent="0.25">
      <c r="A339" s="129">
        <f t="shared" si="25"/>
        <v>22.600000000000009</v>
      </c>
      <c r="B339" s="130" t="s">
        <v>91</v>
      </c>
      <c r="C339" s="131"/>
      <c r="D339" s="112" t="s">
        <v>3</v>
      </c>
      <c r="E339" s="116">
        <v>1</v>
      </c>
      <c r="F339" s="111"/>
      <c r="G339" s="208">
        <f t="shared" si="23"/>
        <v>0</v>
      </c>
    </row>
    <row r="340" spans="1:7" ht="20.100000000000001" customHeight="1" x14ac:dyDescent="0.25">
      <c r="A340" s="129">
        <f t="shared" si="25"/>
        <v>22.70000000000001</v>
      </c>
      <c r="B340" s="130" t="s">
        <v>92</v>
      </c>
      <c r="C340" s="131"/>
      <c r="D340" s="112" t="s">
        <v>3</v>
      </c>
      <c r="E340" s="116">
        <v>2</v>
      </c>
      <c r="F340" s="111"/>
      <c r="G340" s="208">
        <f t="shared" si="23"/>
        <v>0</v>
      </c>
    </row>
    <row r="341" spans="1:7" ht="20.100000000000001" customHeight="1" x14ac:dyDescent="0.25">
      <c r="A341" s="183">
        <f t="shared" si="25"/>
        <v>22.800000000000011</v>
      </c>
      <c r="B341" s="269" t="s">
        <v>125</v>
      </c>
      <c r="C341" s="270"/>
      <c r="D341" s="179"/>
      <c r="E341" s="180"/>
      <c r="F341" s="181"/>
      <c r="G341" s="222"/>
    </row>
    <row r="342" spans="1:7" ht="20.100000000000001" customHeight="1" x14ac:dyDescent="0.25">
      <c r="A342" s="108">
        <f>A333+1</f>
        <v>23</v>
      </c>
      <c r="B342" s="280" t="s">
        <v>120</v>
      </c>
      <c r="C342" s="281"/>
      <c r="D342" s="112" t="s">
        <v>3</v>
      </c>
      <c r="E342" s="116">
        <v>1</v>
      </c>
      <c r="F342" s="111"/>
      <c r="G342" s="210">
        <f t="shared" si="23"/>
        <v>0</v>
      </c>
    </row>
    <row r="343" spans="1:7" ht="20.100000000000001" customHeight="1" x14ac:dyDescent="0.25">
      <c r="A343" s="108">
        <f t="shared" si="24"/>
        <v>24</v>
      </c>
      <c r="B343" s="280" t="s">
        <v>39</v>
      </c>
      <c r="C343" s="281"/>
      <c r="D343" s="112" t="s">
        <v>3</v>
      </c>
      <c r="E343" s="116">
        <v>2</v>
      </c>
      <c r="F343" s="111"/>
      <c r="G343" s="210">
        <f t="shared" si="23"/>
        <v>0</v>
      </c>
    </row>
    <row r="344" spans="1:7" ht="20.100000000000001" customHeight="1" x14ac:dyDescent="0.25">
      <c r="A344" s="108">
        <f t="shared" si="24"/>
        <v>25</v>
      </c>
      <c r="B344" s="113" t="s">
        <v>123</v>
      </c>
      <c r="C344" s="114"/>
      <c r="D344" s="132" t="s">
        <v>3</v>
      </c>
      <c r="E344" s="116">
        <v>1</v>
      </c>
      <c r="F344" s="111"/>
      <c r="G344" s="210">
        <f t="shared" si="23"/>
        <v>0</v>
      </c>
    </row>
    <row r="345" spans="1:7" ht="20.100000000000001" customHeight="1" x14ac:dyDescent="0.25">
      <c r="A345" s="178">
        <f t="shared" si="24"/>
        <v>26</v>
      </c>
      <c r="B345" s="269" t="s">
        <v>125</v>
      </c>
      <c r="C345" s="270"/>
      <c r="D345" s="179"/>
      <c r="E345" s="180"/>
      <c r="F345" s="181"/>
      <c r="G345" s="222"/>
    </row>
    <row r="346" spans="1:7" ht="20.100000000000001" customHeight="1" x14ac:dyDescent="0.25">
      <c r="A346" s="108">
        <f t="shared" si="24"/>
        <v>27</v>
      </c>
      <c r="B346" s="280" t="s">
        <v>17</v>
      </c>
      <c r="C346" s="281"/>
      <c r="D346" s="132" t="s">
        <v>3</v>
      </c>
      <c r="E346" s="116">
        <v>1</v>
      </c>
      <c r="F346" s="111"/>
      <c r="G346" s="210">
        <f t="shared" ref="G346:G367" si="26">E346*F346</f>
        <v>0</v>
      </c>
    </row>
    <row r="347" spans="1:7" ht="20.100000000000001" customHeight="1" x14ac:dyDescent="0.25">
      <c r="A347" s="108">
        <f t="shared" si="24"/>
        <v>28</v>
      </c>
      <c r="B347" s="280" t="s">
        <v>43</v>
      </c>
      <c r="C347" s="281"/>
      <c r="D347" s="112" t="s">
        <v>3</v>
      </c>
      <c r="E347" s="116">
        <v>1</v>
      </c>
      <c r="F347" s="111"/>
      <c r="G347" s="210">
        <f t="shared" si="26"/>
        <v>0</v>
      </c>
    </row>
    <row r="348" spans="1:7" ht="20.100000000000001" customHeight="1" x14ac:dyDescent="0.25">
      <c r="A348" s="108">
        <f t="shared" si="24"/>
        <v>29</v>
      </c>
      <c r="B348" s="280" t="s">
        <v>6</v>
      </c>
      <c r="C348" s="281"/>
      <c r="D348" s="112" t="s">
        <v>15</v>
      </c>
      <c r="E348" s="116">
        <v>1</v>
      </c>
      <c r="F348" s="111"/>
      <c r="G348" s="210">
        <f t="shared" si="26"/>
        <v>0</v>
      </c>
    </row>
    <row r="349" spans="1:7" ht="20.100000000000001" customHeight="1" x14ac:dyDescent="0.25">
      <c r="A349" s="178">
        <f t="shared" si="24"/>
        <v>30</v>
      </c>
      <c r="B349" s="282" t="s">
        <v>7</v>
      </c>
      <c r="C349" s="283"/>
      <c r="D349" s="179"/>
      <c r="E349" s="182"/>
      <c r="F349" s="181"/>
      <c r="G349" s="223"/>
    </row>
    <row r="350" spans="1:7" ht="20.100000000000001" customHeight="1" x14ac:dyDescent="0.25">
      <c r="A350" s="129">
        <f>A349+0.1</f>
        <v>30.1</v>
      </c>
      <c r="B350" s="113" t="s">
        <v>99</v>
      </c>
      <c r="C350" s="114"/>
      <c r="D350" s="112" t="s">
        <v>2</v>
      </c>
      <c r="E350" s="116">
        <v>10</v>
      </c>
      <c r="F350" s="111"/>
      <c r="G350" s="210">
        <f>E350*F350</f>
        <v>0</v>
      </c>
    </row>
    <row r="351" spans="1:7" ht="20.100000000000001" customHeight="1" x14ac:dyDescent="0.25">
      <c r="A351" s="183">
        <f t="shared" ref="A351" si="27">A350+0.1</f>
        <v>30.200000000000003</v>
      </c>
      <c r="B351" s="269" t="s">
        <v>125</v>
      </c>
      <c r="C351" s="270"/>
      <c r="D351" s="179"/>
      <c r="E351" s="180"/>
      <c r="F351" s="181"/>
      <c r="G351" s="222"/>
    </row>
    <row r="352" spans="1:7" ht="20.100000000000001" customHeight="1" x14ac:dyDescent="0.25">
      <c r="A352" s="108">
        <f>A349+1</f>
        <v>31</v>
      </c>
      <c r="B352" s="280" t="s">
        <v>19</v>
      </c>
      <c r="C352" s="281"/>
      <c r="D352" s="112" t="s">
        <v>3</v>
      </c>
      <c r="E352" s="116">
        <v>1</v>
      </c>
      <c r="F352" s="111"/>
      <c r="G352" s="210">
        <f t="shared" si="26"/>
        <v>0</v>
      </c>
    </row>
    <row r="353" spans="1:7" ht="20.100000000000001" customHeight="1" x14ac:dyDescent="0.25">
      <c r="A353" s="178">
        <f t="shared" si="24"/>
        <v>32</v>
      </c>
      <c r="B353" s="269" t="s">
        <v>125</v>
      </c>
      <c r="C353" s="270"/>
      <c r="D353" s="179"/>
      <c r="E353" s="180"/>
      <c r="F353" s="181"/>
      <c r="G353" s="222"/>
    </row>
    <row r="354" spans="1:7" ht="20.100000000000001" customHeight="1" x14ac:dyDescent="0.25">
      <c r="A354" s="108">
        <f t="shared" si="24"/>
        <v>33</v>
      </c>
      <c r="B354" s="133" t="s">
        <v>22</v>
      </c>
      <c r="C354" s="134"/>
      <c r="D354" s="125" t="s">
        <v>3</v>
      </c>
      <c r="E354" s="116">
        <v>1</v>
      </c>
      <c r="F354" s="111"/>
      <c r="G354" s="210">
        <f t="shared" si="26"/>
        <v>0</v>
      </c>
    </row>
    <row r="355" spans="1:7" ht="20.100000000000001" customHeight="1" x14ac:dyDescent="0.25">
      <c r="A355" s="108">
        <f t="shared" si="24"/>
        <v>34</v>
      </c>
      <c r="B355" s="133" t="s">
        <v>24</v>
      </c>
      <c r="C355" s="134"/>
      <c r="D355" s="125" t="s">
        <v>3</v>
      </c>
      <c r="E355" s="116">
        <v>1</v>
      </c>
      <c r="F355" s="111"/>
      <c r="G355" s="210">
        <f t="shared" si="26"/>
        <v>0</v>
      </c>
    </row>
    <row r="356" spans="1:7" ht="20.100000000000001" customHeight="1" x14ac:dyDescent="0.25">
      <c r="A356" s="108">
        <f t="shared" si="24"/>
        <v>35</v>
      </c>
      <c r="B356" s="133" t="s">
        <v>21</v>
      </c>
      <c r="C356" s="134"/>
      <c r="D356" s="125" t="s">
        <v>3</v>
      </c>
      <c r="E356" s="116">
        <v>1</v>
      </c>
      <c r="F356" s="111"/>
      <c r="G356" s="210">
        <f t="shared" si="26"/>
        <v>0</v>
      </c>
    </row>
    <row r="357" spans="1:7" ht="20.100000000000001" customHeight="1" x14ac:dyDescent="0.25">
      <c r="A357" s="108">
        <f t="shared" si="24"/>
        <v>36</v>
      </c>
      <c r="B357" s="133" t="s">
        <v>53</v>
      </c>
      <c r="C357" s="134"/>
      <c r="D357" s="125" t="s">
        <v>3</v>
      </c>
      <c r="E357" s="116">
        <v>1</v>
      </c>
      <c r="F357" s="111"/>
      <c r="G357" s="210">
        <f t="shared" si="26"/>
        <v>0</v>
      </c>
    </row>
    <row r="358" spans="1:7" ht="20.100000000000001" customHeight="1" x14ac:dyDescent="0.25">
      <c r="A358" s="108">
        <f t="shared" si="24"/>
        <v>37</v>
      </c>
      <c r="B358" s="133" t="s">
        <v>54</v>
      </c>
      <c r="C358" s="134"/>
      <c r="D358" s="125" t="s">
        <v>3</v>
      </c>
      <c r="E358" s="116">
        <v>1</v>
      </c>
      <c r="F358" s="111"/>
      <c r="G358" s="210">
        <f t="shared" si="26"/>
        <v>0</v>
      </c>
    </row>
    <row r="359" spans="1:7" ht="20.100000000000001" customHeight="1" x14ac:dyDescent="0.25">
      <c r="A359" s="178">
        <f t="shared" si="24"/>
        <v>38</v>
      </c>
      <c r="B359" s="269" t="s">
        <v>125</v>
      </c>
      <c r="C359" s="270"/>
      <c r="D359" s="179"/>
      <c r="E359" s="180"/>
      <c r="F359" s="181"/>
      <c r="G359" s="222"/>
    </row>
    <row r="360" spans="1:7" ht="20.100000000000001" customHeight="1" x14ac:dyDescent="0.25">
      <c r="A360" s="108">
        <f t="shared" si="24"/>
        <v>39</v>
      </c>
      <c r="B360" s="133" t="s">
        <v>23</v>
      </c>
      <c r="C360" s="134"/>
      <c r="D360" s="125" t="s">
        <v>2</v>
      </c>
      <c r="E360" s="116">
        <v>30</v>
      </c>
      <c r="F360" s="111"/>
      <c r="G360" s="210">
        <f t="shared" si="26"/>
        <v>0</v>
      </c>
    </row>
    <row r="361" spans="1:7" ht="20.100000000000001" customHeight="1" x14ac:dyDescent="0.25">
      <c r="A361" s="178">
        <f t="shared" si="24"/>
        <v>40</v>
      </c>
      <c r="B361" s="269" t="s">
        <v>125</v>
      </c>
      <c r="C361" s="270"/>
      <c r="D361" s="179"/>
      <c r="E361" s="180"/>
      <c r="F361" s="181"/>
      <c r="G361" s="222"/>
    </row>
    <row r="362" spans="1:7" ht="20.100000000000001" customHeight="1" x14ac:dyDescent="0.25">
      <c r="A362" s="178">
        <f t="shared" si="24"/>
        <v>41</v>
      </c>
      <c r="B362" s="239" t="s">
        <v>26</v>
      </c>
      <c r="C362" s="240"/>
      <c r="D362" s="241"/>
      <c r="E362" s="182"/>
      <c r="F362" s="181"/>
      <c r="G362" s="223"/>
    </row>
    <row r="363" spans="1:7" ht="20.100000000000001" customHeight="1" x14ac:dyDescent="0.25">
      <c r="A363" s="26">
        <v>41.1</v>
      </c>
      <c r="B363" s="189" t="s">
        <v>146</v>
      </c>
      <c r="C363" s="187"/>
      <c r="D363" s="125" t="s">
        <v>3</v>
      </c>
      <c r="E363" s="116">
        <v>1</v>
      </c>
      <c r="F363" s="188"/>
      <c r="G363" s="238">
        <f>E363*F363</f>
        <v>0</v>
      </c>
    </row>
    <row r="364" spans="1:7" ht="20.100000000000001" customHeight="1" x14ac:dyDescent="0.25">
      <c r="A364" s="26">
        <v>41.2</v>
      </c>
      <c r="B364" s="189" t="s">
        <v>148</v>
      </c>
      <c r="C364" s="187"/>
      <c r="D364" s="125" t="s">
        <v>3</v>
      </c>
      <c r="E364" s="116">
        <v>1</v>
      </c>
      <c r="F364" s="188"/>
      <c r="G364" s="238">
        <f>E364*F364</f>
        <v>0</v>
      </c>
    </row>
    <row r="365" spans="1:7" ht="20.100000000000001" customHeight="1" x14ac:dyDescent="0.25">
      <c r="A365" s="108">
        <f>A362+1</f>
        <v>42</v>
      </c>
      <c r="B365" s="186" t="s">
        <v>98</v>
      </c>
      <c r="C365" s="187"/>
      <c r="D365" s="125" t="s">
        <v>3</v>
      </c>
      <c r="E365" s="116">
        <v>1</v>
      </c>
      <c r="F365" s="111"/>
      <c r="G365" s="210">
        <f t="shared" si="26"/>
        <v>0</v>
      </c>
    </row>
    <row r="366" spans="1:7" ht="20.100000000000001" customHeight="1" x14ac:dyDescent="0.25">
      <c r="A366" s="108">
        <f t="shared" si="24"/>
        <v>43</v>
      </c>
      <c r="B366" s="133" t="s">
        <v>41</v>
      </c>
      <c r="C366" s="134"/>
      <c r="D366" s="135" t="s">
        <v>15</v>
      </c>
      <c r="E366" s="116">
        <v>1</v>
      </c>
      <c r="F366" s="111"/>
      <c r="G366" s="210">
        <f t="shared" si="26"/>
        <v>0</v>
      </c>
    </row>
    <row r="367" spans="1:7" ht="20.100000000000001" customHeight="1" x14ac:dyDescent="0.25">
      <c r="A367" s="108">
        <f t="shared" si="24"/>
        <v>44</v>
      </c>
      <c r="B367" s="113" t="s">
        <v>119</v>
      </c>
      <c r="C367" s="114"/>
      <c r="D367" s="132" t="s">
        <v>20</v>
      </c>
      <c r="E367" s="116">
        <v>350</v>
      </c>
      <c r="F367" s="111"/>
      <c r="G367" s="210">
        <f t="shared" si="26"/>
        <v>0</v>
      </c>
    </row>
    <row r="368" spans="1:7" ht="20.100000000000001" customHeight="1" x14ac:dyDescent="0.25">
      <c r="A368" s="178">
        <f t="shared" si="24"/>
        <v>45</v>
      </c>
      <c r="B368" s="269" t="s">
        <v>125</v>
      </c>
      <c r="C368" s="270"/>
      <c r="D368" s="179"/>
      <c r="E368" s="180"/>
      <c r="F368" s="181"/>
      <c r="G368" s="222"/>
    </row>
    <row r="369" spans="1:7" ht="20.100000000000001" customHeight="1" x14ac:dyDescent="0.25">
      <c r="A369" s="178">
        <f t="shared" si="24"/>
        <v>46</v>
      </c>
      <c r="B369" s="269" t="s">
        <v>125</v>
      </c>
      <c r="C369" s="270"/>
      <c r="D369" s="179"/>
      <c r="E369" s="180"/>
      <c r="F369" s="181"/>
      <c r="G369" s="222"/>
    </row>
    <row r="370" spans="1:7" ht="20.100000000000001" customHeight="1" x14ac:dyDescent="0.25">
      <c r="A370" s="178">
        <f t="shared" si="24"/>
        <v>47</v>
      </c>
      <c r="B370" s="269" t="s">
        <v>125</v>
      </c>
      <c r="C370" s="270"/>
      <c r="D370" s="179"/>
      <c r="E370" s="180"/>
      <c r="F370" s="181"/>
      <c r="G370" s="222"/>
    </row>
    <row r="371" spans="1:7" ht="20.100000000000001" customHeight="1" x14ac:dyDescent="0.25">
      <c r="A371" s="178">
        <f t="shared" si="24"/>
        <v>48</v>
      </c>
      <c r="B371" s="269" t="s">
        <v>125</v>
      </c>
      <c r="C371" s="270"/>
      <c r="D371" s="179"/>
      <c r="E371" s="180"/>
      <c r="F371" s="181"/>
      <c r="G371" s="222"/>
    </row>
    <row r="372" spans="1:7" ht="20.100000000000001" customHeight="1" x14ac:dyDescent="0.25">
      <c r="A372" s="178">
        <f t="shared" si="24"/>
        <v>49</v>
      </c>
      <c r="B372" s="269" t="s">
        <v>125</v>
      </c>
      <c r="C372" s="270"/>
      <c r="D372" s="179"/>
      <c r="E372" s="180"/>
      <c r="F372" s="181"/>
      <c r="G372" s="222"/>
    </row>
    <row r="373" spans="1:7" ht="20.100000000000001" customHeight="1" x14ac:dyDescent="0.25">
      <c r="A373" s="178">
        <f t="shared" si="24"/>
        <v>50</v>
      </c>
      <c r="B373" s="269" t="s">
        <v>125</v>
      </c>
      <c r="C373" s="270"/>
      <c r="D373" s="179"/>
      <c r="E373" s="180"/>
      <c r="F373" s="181"/>
      <c r="G373" s="222"/>
    </row>
    <row r="374" spans="1:7" ht="20.100000000000001" customHeight="1" x14ac:dyDescent="0.25">
      <c r="A374" s="178">
        <f t="shared" si="24"/>
        <v>51</v>
      </c>
      <c r="B374" s="269" t="s">
        <v>125</v>
      </c>
      <c r="C374" s="270"/>
      <c r="D374" s="179"/>
      <c r="E374" s="180"/>
      <c r="F374" s="181"/>
      <c r="G374" s="222"/>
    </row>
    <row r="375" spans="1:7" ht="20.100000000000001" customHeight="1" x14ac:dyDescent="0.25">
      <c r="A375" s="178">
        <f t="shared" si="24"/>
        <v>52</v>
      </c>
      <c r="B375" s="269" t="s">
        <v>125</v>
      </c>
      <c r="C375" s="270"/>
      <c r="D375" s="179"/>
      <c r="E375" s="180"/>
      <c r="F375" s="181"/>
      <c r="G375" s="222"/>
    </row>
    <row r="376" spans="1:7" ht="20.100000000000001" customHeight="1" x14ac:dyDescent="0.25">
      <c r="A376" s="108">
        <f t="shared" si="24"/>
        <v>53</v>
      </c>
      <c r="B376" s="143" t="s">
        <v>137</v>
      </c>
      <c r="C376" s="144"/>
      <c r="D376" s="145" t="s">
        <v>15</v>
      </c>
      <c r="E376" s="146">
        <v>1</v>
      </c>
      <c r="F376" s="147"/>
      <c r="G376" s="211">
        <f t="shared" ref="G376" si="28">E376*F376</f>
        <v>0</v>
      </c>
    </row>
    <row r="377" spans="1:7" ht="20.100000000000001" customHeight="1" x14ac:dyDescent="0.25">
      <c r="A377" s="178">
        <f t="shared" si="24"/>
        <v>54</v>
      </c>
      <c r="B377" s="269" t="s">
        <v>125</v>
      </c>
      <c r="C377" s="270"/>
      <c r="D377" s="179"/>
      <c r="E377" s="180"/>
      <c r="F377" s="181"/>
      <c r="G377" s="222"/>
    </row>
    <row r="378" spans="1:7" ht="20.100000000000001" customHeight="1" thickBot="1" x14ac:dyDescent="0.3">
      <c r="A378" s="108"/>
      <c r="B378" s="148"/>
      <c r="C378" s="149"/>
      <c r="D378" s="132"/>
      <c r="E378" s="184"/>
      <c r="F378" s="150"/>
      <c r="G378" s="224"/>
    </row>
    <row r="379" spans="1:7" ht="20.100000000000001" customHeight="1" thickBot="1" x14ac:dyDescent="0.35">
      <c r="A379" s="151"/>
      <c r="B379" s="271" t="s">
        <v>52</v>
      </c>
      <c r="C379" s="272"/>
      <c r="D379" s="152"/>
      <c r="E379" s="153"/>
      <c r="F379" s="154"/>
      <c r="G379" s="212">
        <f>SUM(G312:G378)</f>
        <v>0</v>
      </c>
    </row>
    <row r="380" spans="1:7" ht="20.100000000000001" customHeight="1" x14ac:dyDescent="0.25">
      <c r="A380" s="161">
        <f>MAX(A312:A379)+1</f>
        <v>55</v>
      </c>
      <c r="B380" s="273" t="s">
        <v>8</v>
      </c>
      <c r="C380" s="274"/>
      <c r="D380" s="156" t="s">
        <v>15</v>
      </c>
      <c r="E380" s="157">
        <v>1</v>
      </c>
      <c r="F380" s="158"/>
      <c r="G380" s="213">
        <f>F380</f>
        <v>0</v>
      </c>
    </row>
    <row r="381" spans="1:7" ht="20.100000000000001" customHeight="1" x14ac:dyDescent="0.25">
      <c r="A381" s="108">
        <f>MAX(A313:A380)+1</f>
        <v>56</v>
      </c>
      <c r="B381" s="133" t="s">
        <v>29</v>
      </c>
      <c r="C381" s="134"/>
      <c r="D381" s="125" t="s">
        <v>15</v>
      </c>
      <c r="E381" s="159">
        <v>1</v>
      </c>
      <c r="F381" s="111"/>
      <c r="G381" s="213">
        <f>F381</f>
        <v>0</v>
      </c>
    </row>
    <row r="382" spans="1:7" ht="39.75" customHeight="1" x14ac:dyDescent="0.3">
      <c r="A382" s="275" t="s">
        <v>153</v>
      </c>
      <c r="B382" s="276"/>
      <c r="C382" s="277"/>
      <c r="D382" s="99"/>
      <c r="E382" s="100"/>
      <c r="F382" s="101"/>
      <c r="G382" s="225">
        <f>G379+G380+G381</f>
        <v>0</v>
      </c>
    </row>
    <row r="383" spans="1:7" ht="20.100000000000001" customHeight="1" thickBot="1" x14ac:dyDescent="0.3">
      <c r="A383" s="13">
        <f>MAX(A324:A381)+1</f>
        <v>57</v>
      </c>
      <c r="B383" s="278" t="s">
        <v>25</v>
      </c>
      <c r="C383" s="279"/>
      <c r="D383" s="63">
        <v>0.1</v>
      </c>
      <c r="E383" s="20"/>
      <c r="F383" s="64"/>
      <c r="G383" s="202">
        <f>G382*D383</f>
        <v>0</v>
      </c>
    </row>
    <row r="384" spans="1:7" ht="45" customHeight="1" thickBot="1" x14ac:dyDescent="0.35">
      <c r="A384" s="263" t="s">
        <v>136</v>
      </c>
      <c r="B384" s="264"/>
      <c r="C384" s="265"/>
      <c r="D384" s="102"/>
      <c r="E384" s="103"/>
      <c r="F384" s="104"/>
      <c r="G384" s="226">
        <f>G382+G383</f>
        <v>0</v>
      </c>
    </row>
    <row r="385" spans="1:7" ht="20.100000000000001" customHeight="1" thickBot="1" x14ac:dyDescent="0.3">
      <c r="A385" s="69"/>
      <c r="B385" s="70"/>
      <c r="C385" s="70"/>
      <c r="D385" s="69"/>
      <c r="E385" s="71"/>
      <c r="F385" s="72"/>
      <c r="G385" s="204"/>
    </row>
    <row r="386" spans="1:7" ht="56.25" customHeight="1" thickBot="1" x14ac:dyDescent="0.35">
      <c r="A386" s="266" t="s">
        <v>154</v>
      </c>
      <c r="B386" s="267"/>
      <c r="C386" s="267"/>
      <c r="D386" s="267"/>
      <c r="E386" s="267"/>
      <c r="F386" s="268"/>
      <c r="G386" s="227">
        <f>SUM(G80+G156+G232+G308+G384)</f>
        <v>0</v>
      </c>
    </row>
    <row r="388" spans="1:7" ht="35.25" customHeight="1" x14ac:dyDescent="0.25">
      <c r="A388" s="261" t="s">
        <v>143</v>
      </c>
      <c r="B388" s="261"/>
      <c r="C388" s="261"/>
      <c r="D388" s="261"/>
      <c r="E388" s="261"/>
      <c r="F388" s="261"/>
      <c r="G388" s="261"/>
    </row>
    <row r="389" spans="1:7" ht="37.5" customHeight="1" x14ac:dyDescent="0.25">
      <c r="A389" s="262" t="s">
        <v>144</v>
      </c>
      <c r="B389" s="262"/>
      <c r="C389" s="262"/>
      <c r="D389" s="262"/>
      <c r="E389" s="262"/>
      <c r="F389" s="262"/>
      <c r="G389" s="262"/>
    </row>
    <row r="390" spans="1:7" ht="31.5" customHeight="1" x14ac:dyDescent="0.25">
      <c r="A390" s="262" t="s">
        <v>145</v>
      </c>
      <c r="B390" s="262"/>
      <c r="C390" s="262"/>
      <c r="D390" s="262"/>
      <c r="E390" s="262"/>
      <c r="F390" s="262"/>
      <c r="G390" s="262"/>
    </row>
  </sheetData>
  <sheetProtection algorithmName="SHA-512" hashValue="8k4QJLitzRxSk8BhK6kWjRaTkBJ0x5s7mMGwRNOVj1G/kz4arDzriLU9aFmiCgClgDpOxgxFAM0Gjd41GwhVzw==" saltValue="nhibFJfVLsiXfpQg8KrKGg==" spinCount="100000" sheet="1" objects="1" scenarios="1"/>
  <mergeCells count="251">
    <mergeCell ref="B22:C22"/>
    <mergeCell ref="B24:C24"/>
    <mergeCell ref="B25:C25"/>
    <mergeCell ref="B26:C26"/>
    <mergeCell ref="B27:C27"/>
    <mergeCell ref="B28:C28"/>
    <mergeCell ref="A6:G6"/>
    <mergeCell ref="B14:C14"/>
    <mergeCell ref="B15:C15"/>
    <mergeCell ref="B16:C16"/>
    <mergeCell ref="B17:C17"/>
    <mergeCell ref="B18:C18"/>
    <mergeCell ref="B21:C21"/>
    <mergeCell ref="B7:C7"/>
    <mergeCell ref="B8:C8"/>
    <mergeCell ref="B9:C9"/>
    <mergeCell ref="B10:C10"/>
    <mergeCell ref="B11:C11"/>
    <mergeCell ref="B12:C12"/>
    <mergeCell ref="B43:C43"/>
    <mergeCell ref="B44:C44"/>
    <mergeCell ref="B45:C45"/>
    <mergeCell ref="B48:C48"/>
    <mergeCell ref="B49:C49"/>
    <mergeCell ref="B65:C65"/>
    <mergeCell ref="B29:C29"/>
    <mergeCell ref="B37:C37"/>
    <mergeCell ref="B38:C38"/>
    <mergeCell ref="B39:C39"/>
    <mergeCell ref="B41:C41"/>
    <mergeCell ref="B42:C42"/>
    <mergeCell ref="B60:C60"/>
    <mergeCell ref="A80:C80"/>
    <mergeCell ref="A82:G82"/>
    <mergeCell ref="B83:C83"/>
    <mergeCell ref="B84:C84"/>
    <mergeCell ref="B85:C85"/>
    <mergeCell ref="B86:C86"/>
    <mergeCell ref="B72:C72"/>
    <mergeCell ref="B73:C73"/>
    <mergeCell ref="B75:C75"/>
    <mergeCell ref="B76:C76"/>
    <mergeCell ref="A78:C78"/>
    <mergeCell ref="B79:C79"/>
    <mergeCell ref="B93:C93"/>
    <mergeCell ref="B94:C94"/>
    <mergeCell ref="B97:C97"/>
    <mergeCell ref="B98:C98"/>
    <mergeCell ref="B100:C100"/>
    <mergeCell ref="B101:C101"/>
    <mergeCell ref="B87:C87"/>
    <mergeCell ref="B88:C88"/>
    <mergeCell ref="B89:C89"/>
    <mergeCell ref="B90:C90"/>
    <mergeCell ref="B91:C91"/>
    <mergeCell ref="B92:C92"/>
    <mergeCell ref="B110:C110"/>
    <mergeCell ref="B114:C114"/>
    <mergeCell ref="B115:C115"/>
    <mergeCell ref="B116:C116"/>
    <mergeCell ref="B118:C118"/>
    <mergeCell ref="B119:C119"/>
    <mergeCell ref="B102:C102"/>
    <mergeCell ref="B103:C103"/>
    <mergeCell ref="B104:C104"/>
    <mergeCell ref="B105:C105"/>
    <mergeCell ref="B106:C106"/>
    <mergeCell ref="B108:C108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41:C141"/>
    <mergeCell ref="B143:C143"/>
    <mergeCell ref="B144:C144"/>
    <mergeCell ref="B145:C145"/>
    <mergeCell ref="B146:C146"/>
    <mergeCell ref="B147:C147"/>
    <mergeCell ref="B132:C132"/>
    <mergeCell ref="B133:C133"/>
    <mergeCell ref="B134:C134"/>
    <mergeCell ref="B137:C137"/>
    <mergeCell ref="B138:C138"/>
    <mergeCell ref="B139:C139"/>
    <mergeCell ref="B136:C136"/>
    <mergeCell ref="B135:C135"/>
    <mergeCell ref="A156:C156"/>
    <mergeCell ref="A158:G158"/>
    <mergeCell ref="B159:C159"/>
    <mergeCell ref="B160:C160"/>
    <mergeCell ref="B161:C161"/>
    <mergeCell ref="B162:C162"/>
    <mergeCell ref="B148:C148"/>
    <mergeCell ref="B149:C149"/>
    <mergeCell ref="B151:C151"/>
    <mergeCell ref="B152:C152"/>
    <mergeCell ref="A154:C154"/>
    <mergeCell ref="B155:C155"/>
    <mergeCell ref="B170:C170"/>
    <mergeCell ref="B173:C173"/>
    <mergeCell ref="B174:C174"/>
    <mergeCell ref="B176:C176"/>
    <mergeCell ref="B177:C177"/>
    <mergeCell ref="B178:C178"/>
    <mergeCell ref="B163:C163"/>
    <mergeCell ref="B164:C164"/>
    <mergeCell ref="B166:C166"/>
    <mergeCell ref="B167:C167"/>
    <mergeCell ref="B168:C168"/>
    <mergeCell ref="B169:C169"/>
    <mergeCell ref="B189:C189"/>
    <mergeCell ref="B190:C190"/>
    <mergeCell ref="B191:C191"/>
    <mergeCell ref="B193:C193"/>
    <mergeCell ref="B194:C194"/>
    <mergeCell ref="B195:C195"/>
    <mergeCell ref="B179:C179"/>
    <mergeCell ref="B180:C180"/>
    <mergeCell ref="B181:C181"/>
    <mergeCell ref="B182:C182"/>
    <mergeCell ref="B184:C184"/>
    <mergeCell ref="B186:C186"/>
    <mergeCell ref="B215:C215"/>
    <mergeCell ref="B217:C217"/>
    <mergeCell ref="B219:C219"/>
    <mergeCell ref="B220:C220"/>
    <mergeCell ref="B221:C221"/>
    <mergeCell ref="B223:C223"/>
    <mergeCell ref="B196:C196"/>
    <mergeCell ref="B197:C197"/>
    <mergeCell ref="B199:C199"/>
    <mergeCell ref="B200:C200"/>
    <mergeCell ref="B201:C201"/>
    <mergeCell ref="B207:C207"/>
    <mergeCell ref="B212:C212"/>
    <mergeCell ref="A234:G234"/>
    <mergeCell ref="B235:C235"/>
    <mergeCell ref="B236:C236"/>
    <mergeCell ref="B237:C237"/>
    <mergeCell ref="B238:C238"/>
    <mergeCell ref="B239:C239"/>
    <mergeCell ref="B224:C224"/>
    <mergeCell ref="B227:C227"/>
    <mergeCell ref="B228:C228"/>
    <mergeCell ref="A230:C230"/>
    <mergeCell ref="B231:C231"/>
    <mergeCell ref="A232:C232"/>
    <mergeCell ref="B248:C248"/>
    <mergeCell ref="B249:C249"/>
    <mergeCell ref="B250:C250"/>
    <mergeCell ref="B252:C252"/>
    <mergeCell ref="B253:C253"/>
    <mergeCell ref="B254:C254"/>
    <mergeCell ref="B240:C240"/>
    <mergeCell ref="B242:C242"/>
    <mergeCell ref="B243:C243"/>
    <mergeCell ref="B244:C244"/>
    <mergeCell ref="B245:C245"/>
    <mergeCell ref="B246:C246"/>
    <mergeCell ref="B265:C265"/>
    <mergeCell ref="B266:C266"/>
    <mergeCell ref="B267:C267"/>
    <mergeCell ref="B269:C269"/>
    <mergeCell ref="B270:C270"/>
    <mergeCell ref="B271:C271"/>
    <mergeCell ref="B255:C255"/>
    <mergeCell ref="B256:C256"/>
    <mergeCell ref="B257:C257"/>
    <mergeCell ref="B258:C258"/>
    <mergeCell ref="B260:C260"/>
    <mergeCell ref="B262:C262"/>
    <mergeCell ref="B294:C294"/>
    <mergeCell ref="B298:C298"/>
    <mergeCell ref="B299:C299"/>
    <mergeCell ref="B300:C300"/>
    <mergeCell ref="B301:C301"/>
    <mergeCell ref="B303:C303"/>
    <mergeCell ref="B272:C272"/>
    <mergeCell ref="B273:C273"/>
    <mergeCell ref="B275:C275"/>
    <mergeCell ref="B276:C276"/>
    <mergeCell ref="B277:C277"/>
    <mergeCell ref="B285:C285"/>
    <mergeCell ref="B288:C288"/>
    <mergeCell ref="B312:C312"/>
    <mergeCell ref="B313:C313"/>
    <mergeCell ref="B314:C314"/>
    <mergeCell ref="B315:C315"/>
    <mergeCell ref="B316:C316"/>
    <mergeCell ref="B318:C318"/>
    <mergeCell ref="B304:C304"/>
    <mergeCell ref="A306:C306"/>
    <mergeCell ref="B307:C307"/>
    <mergeCell ref="A308:C308"/>
    <mergeCell ref="A310:G310"/>
    <mergeCell ref="B311:C311"/>
    <mergeCell ref="B326:C326"/>
    <mergeCell ref="B328:C328"/>
    <mergeCell ref="B329:C329"/>
    <mergeCell ref="B330:C330"/>
    <mergeCell ref="B331:C331"/>
    <mergeCell ref="B332:C332"/>
    <mergeCell ref="B319:C319"/>
    <mergeCell ref="B320:C320"/>
    <mergeCell ref="B321:C321"/>
    <mergeCell ref="B322:C322"/>
    <mergeCell ref="B324:C324"/>
    <mergeCell ref="B325:C325"/>
    <mergeCell ref="B343:C343"/>
    <mergeCell ref="B345:C345"/>
    <mergeCell ref="B346:C346"/>
    <mergeCell ref="B347:C347"/>
    <mergeCell ref="B348:C348"/>
    <mergeCell ref="B349:C349"/>
    <mergeCell ref="B333:C333"/>
    <mergeCell ref="B334:C334"/>
    <mergeCell ref="B336:C336"/>
    <mergeCell ref="B338:C338"/>
    <mergeCell ref="B341:C341"/>
    <mergeCell ref="B342:C342"/>
    <mergeCell ref="B369:C369"/>
    <mergeCell ref="B370:C370"/>
    <mergeCell ref="B371:C371"/>
    <mergeCell ref="B372:C372"/>
    <mergeCell ref="B373:C373"/>
    <mergeCell ref="B374:C374"/>
    <mergeCell ref="B351:C351"/>
    <mergeCell ref="B352:C352"/>
    <mergeCell ref="B353:C353"/>
    <mergeCell ref="B359:C359"/>
    <mergeCell ref="B361:C361"/>
    <mergeCell ref="B368:C368"/>
    <mergeCell ref="A388:G388"/>
    <mergeCell ref="A389:G389"/>
    <mergeCell ref="A390:G390"/>
    <mergeCell ref="A384:C384"/>
    <mergeCell ref="A386:F386"/>
    <mergeCell ref="B375:C375"/>
    <mergeCell ref="B377:C377"/>
    <mergeCell ref="B379:C379"/>
    <mergeCell ref="B380:C380"/>
    <mergeCell ref="A382:C382"/>
    <mergeCell ref="B383:C383"/>
  </mergeCells>
  <printOptions horizontalCentered="1"/>
  <pageMargins left="0.5" right="0.5" top="1" bottom="0.75" header="0.5" footer="0.5"/>
  <pageSetup scale="58" fitToHeight="0" orientation="portrait" r:id="rId1"/>
  <headerFooter>
    <oddHeader>&amp;RREVISED
ADDENDUM NO. 2</oddHeader>
    <oddFooter>&amp;L&amp;"Times New Roman,Regular"&amp;8&amp;F&amp;R&amp;"Times New Roman,Regular"&amp;8&amp;D</oddFooter>
  </headerFooter>
  <rowBreaks count="9" manualBreakCount="9">
    <brk id="47" max="16383" man="1"/>
    <brk id="81" max="16383" man="1"/>
    <brk id="120" max="16383" man="1"/>
    <brk id="156" max="16383" man="1"/>
    <brk id="197" max="16383" man="1"/>
    <brk id="232" max="16383" man="1"/>
    <brk id="273" max="16383" man="1"/>
    <brk id="308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 210 days</vt:lpstr>
      <vt:lpstr>'Bid Form 210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renamed_admin</cp:lastModifiedBy>
  <cp:lastPrinted>2020-01-29T14:03:28Z</cp:lastPrinted>
  <dcterms:created xsi:type="dcterms:W3CDTF">2002-11-01T20:07:47Z</dcterms:created>
  <dcterms:modified xsi:type="dcterms:W3CDTF">2020-01-29T14:03:42Z</dcterms:modified>
</cp:coreProperties>
</file>