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ids, Proposals, Quotes\2019\19-TA003129AJ- 15th Street East Sewer\Solicitation Docs\"/>
    </mc:Choice>
  </mc:AlternateContent>
  <xr:revisionPtr revIDLastSave="0" documentId="13_ncr:1_{5D7B4690-2B3C-4A66-ABB8-7E95EEEEDE72}" xr6:coauthVersionLast="36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BID FORM" sheetId="2" r:id="rId1"/>
  </sheets>
  <definedNames>
    <definedName name="_xlnm.Print_Area" localSheetId="0">'BID FORM'!$B$1:$G$49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" i="2" l="1"/>
  <c r="G7" i="2"/>
  <c r="G37" i="2"/>
  <c r="G33" i="2"/>
  <c r="G32" i="2"/>
  <c r="G31" i="2"/>
  <c r="G30" i="2"/>
  <c r="G29" i="2"/>
  <c r="G28" i="2"/>
  <c r="G27" i="2"/>
  <c r="G26" i="2"/>
  <c r="G24" i="2"/>
  <c r="G23" i="2"/>
  <c r="G21" i="2"/>
  <c r="G20" i="2"/>
  <c r="G18" i="2"/>
  <c r="G17" i="2"/>
  <c r="G16" i="2"/>
  <c r="G14" i="2"/>
  <c r="G13" i="2"/>
  <c r="G12" i="2"/>
  <c r="G11" i="2"/>
  <c r="G10" i="2"/>
  <c r="G8" i="2"/>
  <c r="G6" i="2"/>
  <c r="G5" i="2"/>
  <c r="G35" i="2" l="1"/>
  <c r="G39" i="2" s="1"/>
  <c r="G36" i="2" l="1"/>
  <c r="G38" i="2" s="1"/>
  <c r="G40" i="2" s="1"/>
  <c r="B6" i="2" l="1"/>
  <c r="B7" i="2" s="1"/>
  <c r="B8" i="2" s="1"/>
  <c r="B9" i="2" s="1"/>
  <c r="B15" i="2" s="1"/>
  <c r="B4" i="2"/>
  <c r="B18" i="2" l="1"/>
  <c r="B16" i="2"/>
  <c r="B17" i="2" s="1"/>
  <c r="B5" i="2"/>
  <c r="B19" i="2" l="1"/>
  <c r="B10" i="2"/>
  <c r="B11" i="2" s="1"/>
  <c r="B22" i="2" l="1"/>
  <c r="B20" i="2"/>
  <c r="B21" i="2" s="1"/>
  <c r="B12" i="2"/>
  <c r="B13" i="2" s="1"/>
  <c r="B14" i="2" s="1"/>
  <c r="B25" i="2" l="1"/>
  <c r="B23" i="2"/>
  <c r="B24" i="2" s="1"/>
  <c r="B26" i="2" l="1"/>
  <c r="B29" i="2"/>
  <c r="B30" i="2" s="1"/>
  <c r="B31" i="2" s="1"/>
  <c r="B32" i="2" s="1"/>
  <c r="B33" i="2" s="1"/>
  <c r="B27" i="2" l="1"/>
  <c r="B28" i="2" s="1"/>
  <c r="B36" i="2"/>
  <c r="B37" i="2" s="1"/>
  <c r="B39" i="2" s="1"/>
</calcChain>
</file>

<file path=xl/sharedStrings.xml><?xml version="1.0" encoding="utf-8"?>
<sst xmlns="http://schemas.openxmlformats.org/spreadsheetml/2006/main" count="72" uniqueCount="50">
  <si>
    <t>ITEM NO.</t>
  </si>
  <si>
    <t>DESCRIPTION</t>
  </si>
  <si>
    <t>SubTotal Construction Cost</t>
  </si>
  <si>
    <t>Mobilization (% of SubTotal)</t>
  </si>
  <si>
    <t>Total Construction Cost</t>
  </si>
  <si>
    <t>LF</t>
  </si>
  <si>
    <t>EA</t>
  </si>
  <si>
    <t>SY</t>
  </si>
  <si>
    <t>LS</t>
  </si>
  <si>
    <t>U/M</t>
  </si>
  <si>
    <t>EST. QTY.</t>
  </si>
  <si>
    <t xml:space="preserve">Asphalt Pavement Restoration </t>
  </si>
  <si>
    <t xml:space="preserve">     Base (8" min. thick. base)</t>
  </si>
  <si>
    <t xml:space="preserve">     Mill &amp; Resurface (1-1/2" S-III)</t>
  </si>
  <si>
    <t>Sod, match existing</t>
  </si>
  <si>
    <t>VF</t>
  </si>
  <si>
    <t>Pipe</t>
  </si>
  <si>
    <t>Maintenance of Traffic</t>
  </si>
  <si>
    <t>Erosion Control Measures (BMP)</t>
  </si>
  <si>
    <t>By-pass Pumping System</t>
  </si>
  <si>
    <t>Storm Structures and Pipe</t>
  </si>
  <si>
    <t xml:space="preserve">     Concrete Collars</t>
  </si>
  <si>
    <t>BID PRICE PER UNIT</t>
  </si>
  <si>
    <t>TOTAL BID PRICE</t>
  </si>
  <si>
    <t>Contingency (10% of SubTotal)</t>
  </si>
  <si>
    <t>%</t>
  </si>
  <si>
    <t>Driveway Restoration, Asphalt (6" min. thick. base)</t>
  </si>
  <si>
    <t xml:space="preserve">     PVC, SDR 26, 8" (sewer), direct bury</t>
  </si>
  <si>
    <t xml:space="preserve">     PVC, SDR 26, 10" (sewer), direct buy</t>
  </si>
  <si>
    <t xml:space="preserve">     PVC, SDR 26, 10" (sewer), in casing</t>
  </si>
  <si>
    <t xml:space="preserve">     Concrete Storm Structure</t>
  </si>
  <si>
    <t xml:space="preserve">     Reinforced Conrete Pipe, 18"</t>
  </si>
  <si>
    <t>Manhole w/out Liner, 4-ft dia., 2 total, w/ heavy duty composite ring and cover</t>
  </si>
  <si>
    <t>Casing Spacers, carrier pipe diameter</t>
  </si>
  <si>
    <t>Temp. Structures, by-pass purposes</t>
  </si>
  <si>
    <t>Reconnect Ex. Force Main w/ inside drop</t>
  </si>
  <si>
    <t>Record Drawings</t>
  </si>
  <si>
    <t xml:space="preserve">     DIP, CL350, 8" (water), direct bury</t>
  </si>
  <si>
    <t xml:space="preserve">     HDPE, DR11, 4" (water), HDD, dry line left-in-place</t>
  </si>
  <si>
    <t>Gate Valve, cut-in, 8"</t>
  </si>
  <si>
    <t>Ductile Iron Fittings, 4" caps (sewer)</t>
  </si>
  <si>
    <t xml:space="preserve">     8" (water)</t>
  </si>
  <si>
    <t xml:space="preserve">     10" (sewer)</t>
  </si>
  <si>
    <t>Pipe Joint Restrains</t>
  </si>
  <si>
    <t xml:space="preserve">     Caps, 4", (sewer)</t>
  </si>
  <si>
    <t xml:space="preserve">     Tee, 8"x6", (water), replace existing</t>
  </si>
  <si>
    <t xml:space="preserve">     6",  water, replace existing</t>
  </si>
  <si>
    <t xml:space="preserve">     8", water, new</t>
  </si>
  <si>
    <t xml:space="preserve">BID FORM
19-TA003129AJ SEWER PIPE CONSTRUCTION, REPAIR AND REPLACEMENT 
PROJECT NO. 402-5155380
Bid based on completion time of 180 calendar days  </t>
  </si>
  <si>
    <t>TOTAL BASE BID Completion Time of 180 Calendar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</si>
</sst>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.0%"/>
  </numFmts>
  <fonts count="8" x14ac:knownFonts="1">
    <font>
      <sz val="12"/>
      <name val="Arial"/>
    </font>
    <font>
      <sz val="10"/>
      <name val="Times New Roman"/>
      <family val="1"/>
    </font>
    <font>
      <sz val="10"/>
      <name val="Arial"/>
      <family val="2"/>
    </font>
    <font>
      <u/>
      <sz val="10"/>
      <name val="Times New Roman"/>
      <family val="1"/>
    </font>
    <font>
      <sz val="12"/>
      <name val="Arial"/>
      <family val="2"/>
    </font>
    <font>
      <sz val="12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4" fillId="0" borderId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1" applyFont="1" applyAlignment="1" applyProtection="1">
      <alignment horizontal="center"/>
    </xf>
    <xf numFmtId="38" fontId="1" fillId="0" borderId="0" xfId="1" applyNumberFormat="1" applyFont="1" applyAlignment="1" applyProtection="1">
      <alignment horizontal="center"/>
    </xf>
    <xf numFmtId="40" fontId="1" fillId="0" borderId="0" xfId="1" applyNumberFormat="1" applyFont="1" applyAlignment="1" applyProtection="1"/>
    <xf numFmtId="0" fontId="1" fillId="0" borderId="0" xfId="1" applyFont="1" applyProtection="1"/>
    <xf numFmtId="0" fontId="1" fillId="0" borderId="0" xfId="1" applyFont="1" applyAlignment="1" applyProtection="1">
      <alignment horizontal="center" vertical="top" wrapText="1"/>
    </xf>
    <xf numFmtId="0" fontId="3" fillId="0" borderId="0" xfId="1" applyFont="1" applyAlignment="1" applyProtection="1">
      <alignment horizontal="center"/>
    </xf>
    <xf numFmtId="40" fontId="1" fillId="0" borderId="0" xfId="1" applyNumberFormat="1" applyFont="1" applyProtection="1"/>
    <xf numFmtId="0" fontId="1" fillId="0" borderId="0" xfId="1" applyFont="1" applyAlignment="1" applyProtection="1">
      <alignment vertical="center"/>
    </xf>
    <xf numFmtId="40" fontId="1" fillId="0" borderId="0" xfId="1" applyNumberFormat="1" applyFont="1" applyAlignment="1" applyProtection="1">
      <alignment vertical="center"/>
    </xf>
    <xf numFmtId="165" fontId="1" fillId="0" borderId="0" xfId="1" applyNumberFormat="1" applyFont="1" applyBorder="1" applyAlignment="1" applyProtection="1">
      <alignment horizontal="center"/>
    </xf>
    <xf numFmtId="0" fontId="6" fillId="0" borderId="14" xfId="1" applyFont="1" applyBorder="1" applyAlignment="1" applyProtection="1">
      <alignment horizontal="center" vertical="top" wrapText="1"/>
    </xf>
    <xf numFmtId="0" fontId="6" fillId="0" borderId="1" xfId="1" applyFont="1" applyBorder="1" applyAlignment="1" applyProtection="1">
      <alignment horizontal="center" vertical="top" wrapText="1"/>
    </xf>
    <xf numFmtId="38" fontId="6" fillId="0" borderId="1" xfId="1" applyNumberFormat="1" applyFont="1" applyBorder="1" applyAlignment="1" applyProtection="1">
      <alignment horizontal="center" vertical="top" wrapText="1"/>
    </xf>
    <xf numFmtId="40" fontId="6" fillId="0" borderId="1" xfId="1" applyNumberFormat="1" applyFont="1" applyBorder="1" applyAlignment="1" applyProtection="1">
      <alignment horizontal="center" vertical="top" wrapText="1"/>
    </xf>
    <xf numFmtId="40" fontId="6" fillId="0" borderId="2" xfId="1" applyNumberFormat="1" applyFont="1" applyBorder="1" applyAlignment="1" applyProtection="1">
      <alignment horizontal="center" vertical="top" wrapText="1"/>
    </xf>
    <xf numFmtId="0" fontId="6" fillId="2" borderId="3" xfId="1" applyFont="1" applyFill="1" applyBorder="1" applyAlignment="1" applyProtection="1">
      <alignment horizontal="center"/>
    </xf>
    <xf numFmtId="0" fontId="7" fillId="0" borderId="3" xfId="1" applyFont="1" applyBorder="1" applyAlignment="1" applyProtection="1">
      <alignment horizontal="right"/>
    </xf>
    <xf numFmtId="0" fontId="7" fillId="0" borderId="10" xfId="1" applyFont="1" applyFill="1" applyBorder="1" applyProtection="1"/>
    <xf numFmtId="0" fontId="7" fillId="0" borderId="9" xfId="1" applyFont="1" applyBorder="1" applyAlignment="1" applyProtection="1">
      <alignment horizontal="center"/>
    </xf>
    <xf numFmtId="38" fontId="7" fillId="0" borderId="9" xfId="1" applyNumberFormat="1" applyFont="1" applyBorder="1" applyAlignment="1" applyProtection="1">
      <alignment horizontal="center"/>
    </xf>
    <xf numFmtId="164" fontId="7" fillId="0" borderId="5" xfId="1" applyNumberFormat="1" applyFont="1" applyBorder="1" applyAlignment="1" applyProtection="1"/>
    <xf numFmtId="0" fontId="6" fillId="0" borderId="3" xfId="1" applyFont="1" applyBorder="1" applyAlignment="1" applyProtection="1">
      <alignment horizontal="center" vertical="top" wrapText="1"/>
    </xf>
    <xf numFmtId="0" fontId="6" fillId="0" borderId="10" xfId="1" applyFont="1" applyFill="1" applyBorder="1" applyProtection="1"/>
    <xf numFmtId="0" fontId="7" fillId="0" borderId="4" xfId="1" applyFont="1" applyBorder="1" applyAlignment="1" applyProtection="1">
      <alignment horizontal="center"/>
    </xf>
    <xf numFmtId="38" fontId="7" fillId="0" borderId="4" xfId="1" applyNumberFormat="1" applyFont="1" applyBorder="1" applyAlignment="1" applyProtection="1">
      <alignment horizontal="center"/>
    </xf>
    <xf numFmtId="0" fontId="6" fillId="2" borderId="3" xfId="1" applyFont="1" applyFill="1" applyBorder="1" applyAlignment="1" applyProtection="1">
      <alignment horizontal="center" vertical="top" wrapText="1"/>
    </xf>
    <xf numFmtId="0" fontId="6" fillId="2" borderId="3" xfId="1" applyFont="1" applyFill="1" applyBorder="1" applyAlignment="1" applyProtection="1">
      <alignment horizontal="center" vertical="center"/>
    </xf>
    <xf numFmtId="0" fontId="7" fillId="0" borderId="3" xfId="1" applyFont="1" applyBorder="1" applyAlignment="1" applyProtection="1">
      <alignment horizontal="right" vertical="center"/>
    </xf>
    <xf numFmtId="0" fontId="7" fillId="0" borderId="10" xfId="1" applyFont="1" applyFill="1" applyBorder="1" applyAlignment="1" applyProtection="1">
      <alignment vertical="center" wrapText="1"/>
    </xf>
    <xf numFmtId="0" fontId="7" fillId="0" borderId="4" xfId="1" applyFont="1" applyBorder="1" applyAlignment="1" applyProtection="1">
      <alignment horizontal="center" vertical="center"/>
    </xf>
    <xf numFmtId="38" fontId="7" fillId="0" borderId="4" xfId="1" applyNumberFormat="1" applyFont="1" applyBorder="1" applyAlignment="1" applyProtection="1">
      <alignment horizontal="center" vertical="center"/>
    </xf>
    <xf numFmtId="0" fontId="6" fillId="0" borderId="3" xfId="1" applyFont="1" applyBorder="1" applyAlignment="1" applyProtection="1">
      <alignment horizontal="center" vertical="center"/>
    </xf>
    <xf numFmtId="0" fontId="6" fillId="0" borderId="10" xfId="1" applyFont="1" applyFill="1" applyBorder="1" applyAlignment="1" applyProtection="1">
      <alignment vertical="center" wrapText="1"/>
    </xf>
    <xf numFmtId="0" fontId="6" fillId="0" borderId="3" xfId="1" applyFont="1" applyBorder="1" applyAlignment="1" applyProtection="1">
      <alignment horizontal="center"/>
    </xf>
    <xf numFmtId="0" fontId="6" fillId="0" borderId="4" xfId="1" applyFont="1" applyBorder="1" applyProtection="1"/>
    <xf numFmtId="0" fontId="6" fillId="0" borderId="4" xfId="1" applyFont="1" applyBorder="1" applyAlignment="1" applyProtection="1">
      <alignment vertical="center" wrapText="1"/>
    </xf>
    <xf numFmtId="0" fontId="7" fillId="0" borderId="3" xfId="1" applyFont="1" applyBorder="1" applyAlignment="1" applyProtection="1">
      <alignment horizontal="center"/>
    </xf>
    <xf numFmtId="0" fontId="7" fillId="0" borderId="4" xfId="1" applyFont="1" applyBorder="1" applyProtection="1"/>
    <xf numFmtId="9" fontId="7" fillId="0" borderId="4" xfId="1" applyNumberFormat="1" applyFont="1" applyBorder="1" applyAlignment="1" applyProtection="1">
      <alignment horizontal="center"/>
    </xf>
    <xf numFmtId="0" fontId="1" fillId="0" borderId="0" xfId="1" applyFont="1" applyBorder="1" applyProtection="1"/>
    <xf numFmtId="9" fontId="1" fillId="0" borderId="0" xfId="1" applyNumberFormat="1" applyFont="1" applyBorder="1" applyAlignment="1" applyProtection="1">
      <alignment horizontal="center"/>
    </xf>
    <xf numFmtId="164" fontId="6" fillId="3" borderId="13" xfId="1" applyNumberFormat="1" applyFont="1" applyFill="1" applyBorder="1" applyAlignment="1" applyProtection="1"/>
    <xf numFmtId="164" fontId="7" fillId="0" borderId="18" xfId="1" applyNumberFormat="1" applyFont="1" applyBorder="1" applyAlignment="1" applyProtection="1"/>
    <xf numFmtId="164" fontId="7" fillId="0" borderId="22" xfId="1" applyNumberFormat="1" applyFont="1" applyBorder="1" applyAlignment="1" applyProtection="1"/>
    <xf numFmtId="164" fontId="7" fillId="3" borderId="22" xfId="1" applyNumberFormat="1" applyFont="1" applyFill="1" applyBorder="1" applyAlignment="1" applyProtection="1"/>
    <xf numFmtId="164" fontId="7" fillId="0" borderId="15" xfId="1" applyNumberFormat="1" applyFont="1" applyBorder="1" applyAlignment="1" applyProtection="1"/>
    <xf numFmtId="1" fontId="7" fillId="0" borderId="4" xfId="1" applyNumberFormat="1" applyFont="1" applyBorder="1" applyAlignment="1" applyProtection="1">
      <alignment horizontal="center"/>
    </xf>
    <xf numFmtId="9" fontId="7" fillId="0" borderId="4" xfId="4" applyFont="1" applyBorder="1" applyAlignment="1" applyProtection="1"/>
    <xf numFmtId="0" fontId="7" fillId="2" borderId="3" xfId="1" applyFont="1" applyFill="1" applyBorder="1" applyAlignment="1" applyProtection="1">
      <alignment horizontal="center"/>
    </xf>
    <xf numFmtId="0" fontId="7" fillId="2" borderId="4" xfId="1" applyFont="1" applyFill="1" applyBorder="1" applyProtection="1"/>
    <xf numFmtId="0" fontId="7" fillId="2" borderId="4" xfId="1" applyFont="1" applyFill="1" applyBorder="1" applyAlignment="1" applyProtection="1">
      <alignment horizontal="center"/>
    </xf>
    <xf numFmtId="38" fontId="7" fillId="2" borderId="4" xfId="1" applyNumberFormat="1" applyFont="1" applyFill="1" applyBorder="1" applyAlignment="1" applyProtection="1">
      <alignment horizontal="center"/>
    </xf>
    <xf numFmtId="164" fontId="7" fillId="2" borderId="4" xfId="1" applyNumberFormat="1" applyFont="1" applyFill="1" applyBorder="1" applyAlignment="1" applyProtection="1"/>
    <xf numFmtId="164" fontId="7" fillId="2" borderId="6" xfId="1" applyNumberFormat="1" applyFont="1" applyFill="1" applyBorder="1" applyAlignment="1" applyProtection="1"/>
    <xf numFmtId="164" fontId="7" fillId="0" borderId="9" xfId="1" applyNumberFormat="1" applyFont="1" applyBorder="1" applyAlignment="1" applyProtection="1">
      <protection locked="0"/>
    </xf>
    <xf numFmtId="164" fontId="7" fillId="0" borderId="9" xfId="1" applyNumberFormat="1" applyFont="1" applyBorder="1" applyAlignment="1" applyProtection="1">
      <alignment vertical="center"/>
      <protection locked="0"/>
    </xf>
    <xf numFmtId="9" fontId="7" fillId="0" borderId="4" xfId="4" applyFont="1" applyBorder="1" applyAlignment="1" applyProtection="1">
      <protection locked="0"/>
    </xf>
    <xf numFmtId="40" fontId="7" fillId="0" borderId="4" xfId="1" applyNumberFormat="1" applyFont="1" applyBorder="1" applyAlignment="1" applyProtection="1">
      <protection locked="0"/>
    </xf>
    <xf numFmtId="0" fontId="6" fillId="0" borderId="11" xfId="1" applyFont="1" applyBorder="1" applyAlignment="1" applyProtection="1">
      <alignment horizontal="center" vertical="top" wrapText="1"/>
    </xf>
    <xf numFmtId="0" fontId="6" fillId="0" borderId="12" xfId="1" applyFont="1" applyBorder="1" applyAlignment="1" applyProtection="1">
      <alignment horizontal="center" vertical="top"/>
    </xf>
    <xf numFmtId="0" fontId="6" fillId="0" borderId="13" xfId="1" applyFont="1" applyBorder="1" applyAlignment="1" applyProtection="1">
      <alignment horizontal="center" vertical="top"/>
    </xf>
    <xf numFmtId="0" fontId="6" fillId="3" borderId="4" xfId="1" applyFont="1" applyFill="1" applyBorder="1" applyAlignment="1" applyProtection="1">
      <alignment horizontal="center" wrapText="1"/>
    </xf>
    <xf numFmtId="0" fontId="6" fillId="3" borderId="8" xfId="1" applyFont="1" applyFill="1" applyBorder="1" applyAlignment="1" applyProtection="1">
      <alignment horizontal="center"/>
    </xf>
    <xf numFmtId="0" fontId="7" fillId="3" borderId="3" xfId="1" applyFont="1" applyFill="1" applyBorder="1" applyAlignment="1" applyProtection="1">
      <alignment horizontal="center"/>
    </xf>
    <xf numFmtId="0" fontId="7" fillId="3" borderId="4" xfId="1" applyFont="1" applyFill="1" applyBorder="1" applyAlignment="1" applyProtection="1">
      <alignment horizontal="center"/>
    </xf>
    <xf numFmtId="0" fontId="7" fillId="3" borderId="7" xfId="1" applyFont="1" applyFill="1" applyBorder="1" applyAlignment="1" applyProtection="1">
      <alignment horizontal="center"/>
    </xf>
    <xf numFmtId="0" fontId="7" fillId="3" borderId="8" xfId="1" applyFont="1" applyFill="1" applyBorder="1" applyAlignment="1" applyProtection="1">
      <alignment horizontal="center"/>
    </xf>
    <xf numFmtId="0" fontId="6" fillId="2" borderId="16" xfId="1" applyFont="1" applyFill="1" applyBorder="1" applyAlignment="1" applyProtection="1">
      <alignment horizontal="left" vertical="center" wrapText="1"/>
    </xf>
    <xf numFmtId="0" fontId="6" fillId="2" borderId="17" xfId="1" applyFont="1" applyFill="1" applyBorder="1" applyAlignment="1" applyProtection="1">
      <alignment horizontal="left" vertical="center" wrapText="1"/>
    </xf>
    <xf numFmtId="0" fontId="6" fillId="2" borderId="18" xfId="1" applyFont="1" applyFill="1" applyBorder="1" applyAlignment="1" applyProtection="1">
      <alignment horizontal="left" vertical="center" wrapText="1"/>
    </xf>
    <xf numFmtId="0" fontId="6" fillId="2" borderId="16" xfId="1" applyFont="1" applyFill="1" applyBorder="1" applyAlignment="1" applyProtection="1">
      <alignment horizontal="left"/>
    </xf>
    <xf numFmtId="0" fontId="6" fillId="2" borderId="17" xfId="1" applyFont="1" applyFill="1" applyBorder="1" applyAlignment="1" applyProtection="1">
      <alignment horizontal="left"/>
    </xf>
    <xf numFmtId="0" fontId="6" fillId="2" borderId="18" xfId="1" applyFont="1" applyFill="1" applyBorder="1" applyAlignment="1" applyProtection="1">
      <alignment horizontal="left"/>
    </xf>
    <xf numFmtId="0" fontId="6" fillId="2" borderId="19" xfId="1" applyFont="1" applyFill="1" applyBorder="1" applyAlignment="1" applyProtection="1">
      <alignment horizontal="left"/>
    </xf>
    <xf numFmtId="0" fontId="6" fillId="2" borderId="20" xfId="1" applyFont="1" applyFill="1" applyBorder="1" applyAlignment="1" applyProtection="1">
      <alignment horizontal="left"/>
    </xf>
    <xf numFmtId="0" fontId="6" fillId="2" borderId="21" xfId="1" applyFont="1" applyFill="1" applyBorder="1" applyAlignment="1" applyProtection="1">
      <alignment horizontal="left"/>
    </xf>
    <xf numFmtId="164" fontId="6" fillId="3" borderId="4" xfId="1" applyNumberFormat="1" applyFont="1" applyFill="1" applyBorder="1" applyAlignment="1" applyProtection="1">
      <alignment horizontal="center"/>
    </xf>
  </cellXfs>
  <cellStyles count="5">
    <cellStyle name="Normal" xfId="0" builtinId="0"/>
    <cellStyle name="Normal 2" xfId="2" xr:uid="{00000000-0005-0000-0000-000001000000}"/>
    <cellStyle name="Normal_ConstructionCostMagellanDrWLImp" xfId="1" xr:uid="{00000000-0005-0000-0000-000002000000}"/>
    <cellStyle name="Percent" xfId="4" builtinId="5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H42"/>
  <sheetViews>
    <sheetView tabSelected="1" zoomScale="95" zoomScaleNormal="95" zoomScaleSheetLayoutView="100" workbookViewId="0">
      <selection activeCell="G4" sqref="G4"/>
    </sheetView>
  </sheetViews>
  <sheetFormatPr defaultColWidth="8.33203125" defaultRowHeight="12.75" x14ac:dyDescent="0.2"/>
  <cols>
    <col min="1" max="1" width="2" style="4" customWidth="1"/>
    <col min="2" max="2" width="8.33203125" style="1"/>
    <col min="3" max="3" width="35.88671875" style="4" customWidth="1"/>
    <col min="4" max="4" width="8.33203125" style="1"/>
    <col min="5" max="5" width="8.77734375" style="2" customWidth="1"/>
    <col min="6" max="6" width="8.77734375" style="3" customWidth="1"/>
    <col min="7" max="7" width="10.77734375" style="3" customWidth="1"/>
    <col min="8" max="8" width="7.5546875" style="4" customWidth="1"/>
    <col min="9" max="16384" width="8.33203125" style="4"/>
  </cols>
  <sheetData>
    <row r="1" spans="2:8" s="5" customFormat="1" ht="69.75" customHeight="1" thickBot="1" x14ac:dyDescent="0.25">
      <c r="B1" s="59" t="s">
        <v>48</v>
      </c>
      <c r="C1" s="60"/>
      <c r="D1" s="60"/>
      <c r="E1" s="60"/>
      <c r="F1" s="60"/>
      <c r="G1" s="61"/>
    </row>
    <row r="2" spans="2:8" ht="63.75" thickBot="1" x14ac:dyDescent="0.25">
      <c r="B2" s="11" t="s">
        <v>0</v>
      </c>
      <c r="C2" s="12" t="s">
        <v>1</v>
      </c>
      <c r="D2" s="12" t="s">
        <v>9</v>
      </c>
      <c r="E2" s="13" t="s">
        <v>10</v>
      </c>
      <c r="F2" s="14" t="s">
        <v>22</v>
      </c>
      <c r="G2" s="15" t="s">
        <v>23</v>
      </c>
    </row>
    <row r="3" spans="2:8" ht="15.75" x14ac:dyDescent="0.25">
      <c r="B3" s="16">
        <v>1</v>
      </c>
      <c r="C3" s="74" t="s">
        <v>11</v>
      </c>
      <c r="D3" s="75"/>
      <c r="E3" s="75"/>
      <c r="F3" s="75"/>
      <c r="G3" s="76"/>
      <c r="H3" s="7"/>
    </row>
    <row r="4" spans="2:8" ht="15.75" x14ac:dyDescent="0.25">
      <c r="B4" s="17">
        <f>B3+0.01</f>
        <v>1.01</v>
      </c>
      <c r="C4" s="18" t="s">
        <v>12</v>
      </c>
      <c r="D4" s="19" t="s">
        <v>7</v>
      </c>
      <c r="E4" s="20">
        <v>85</v>
      </c>
      <c r="F4" s="55"/>
      <c r="G4" s="21">
        <f>F4*E4</f>
        <v>0</v>
      </c>
      <c r="H4" s="7"/>
    </row>
    <row r="5" spans="2:8" ht="15.75" x14ac:dyDescent="0.25">
      <c r="B5" s="17">
        <f>B4+0.01</f>
        <v>1.02</v>
      </c>
      <c r="C5" s="18" t="s">
        <v>13</v>
      </c>
      <c r="D5" s="19" t="s">
        <v>7</v>
      </c>
      <c r="E5" s="20">
        <v>213</v>
      </c>
      <c r="F5" s="55"/>
      <c r="G5" s="21">
        <f t="shared" ref="G5:G8" si="0">F5*E5</f>
        <v>0</v>
      </c>
      <c r="H5" s="7"/>
    </row>
    <row r="6" spans="2:8" ht="15.75" x14ac:dyDescent="0.25">
      <c r="B6" s="22">
        <f>B3+1</f>
        <v>2</v>
      </c>
      <c r="C6" s="23" t="s">
        <v>26</v>
      </c>
      <c r="D6" s="19" t="s">
        <v>7</v>
      </c>
      <c r="E6" s="20">
        <v>68</v>
      </c>
      <c r="F6" s="55"/>
      <c r="G6" s="21">
        <f t="shared" si="0"/>
        <v>0</v>
      </c>
      <c r="H6" s="7"/>
    </row>
    <row r="7" spans="2:8" ht="15.75" x14ac:dyDescent="0.25">
      <c r="B7" s="22">
        <f>B6+1</f>
        <v>3</v>
      </c>
      <c r="C7" s="23" t="s">
        <v>14</v>
      </c>
      <c r="D7" s="24" t="s">
        <v>7</v>
      </c>
      <c r="E7" s="25">
        <v>50</v>
      </c>
      <c r="F7" s="55"/>
      <c r="G7" s="21">
        <f t="shared" si="0"/>
        <v>0</v>
      </c>
      <c r="H7" s="7"/>
    </row>
    <row r="8" spans="2:8" ht="15.75" x14ac:dyDescent="0.25">
      <c r="B8" s="22">
        <f t="shared" ref="B8:B9" si="1">B7+1</f>
        <v>4</v>
      </c>
      <c r="C8" s="23" t="s">
        <v>33</v>
      </c>
      <c r="D8" s="24" t="s">
        <v>6</v>
      </c>
      <c r="E8" s="25">
        <v>14</v>
      </c>
      <c r="F8" s="55"/>
      <c r="G8" s="21">
        <f t="shared" si="0"/>
        <v>0</v>
      </c>
      <c r="H8" s="7"/>
    </row>
    <row r="9" spans="2:8" ht="15.75" x14ac:dyDescent="0.25">
      <c r="B9" s="26">
        <f t="shared" si="1"/>
        <v>5</v>
      </c>
      <c r="C9" s="71" t="s">
        <v>16</v>
      </c>
      <c r="D9" s="72"/>
      <c r="E9" s="72"/>
      <c r="F9" s="72"/>
      <c r="G9" s="73"/>
    </row>
    <row r="10" spans="2:8" ht="15.75" x14ac:dyDescent="0.25">
      <c r="B10" s="17">
        <f>B9+0.01</f>
        <v>5.01</v>
      </c>
      <c r="C10" s="18" t="s">
        <v>27</v>
      </c>
      <c r="D10" s="24" t="s">
        <v>5</v>
      </c>
      <c r="E10" s="25">
        <v>10</v>
      </c>
      <c r="F10" s="55"/>
      <c r="G10" s="21">
        <f t="shared" ref="G10:G14" si="2">F10*E10</f>
        <v>0</v>
      </c>
    </row>
    <row r="11" spans="2:8" ht="15.75" x14ac:dyDescent="0.25">
      <c r="B11" s="17">
        <f t="shared" ref="B11:B14" si="3">B10+0.01</f>
        <v>5.0199999999999996</v>
      </c>
      <c r="C11" s="18" t="s">
        <v>28</v>
      </c>
      <c r="D11" s="24" t="s">
        <v>5</v>
      </c>
      <c r="E11" s="25">
        <v>50</v>
      </c>
      <c r="F11" s="55"/>
      <c r="G11" s="21">
        <f t="shared" si="2"/>
        <v>0</v>
      </c>
    </row>
    <row r="12" spans="2:8" ht="15.75" x14ac:dyDescent="0.25">
      <c r="B12" s="17">
        <f t="shared" si="3"/>
        <v>5.0299999999999994</v>
      </c>
      <c r="C12" s="18" t="s">
        <v>29</v>
      </c>
      <c r="D12" s="24" t="s">
        <v>5</v>
      </c>
      <c r="E12" s="25">
        <v>75</v>
      </c>
      <c r="F12" s="55"/>
      <c r="G12" s="21">
        <f t="shared" si="2"/>
        <v>0</v>
      </c>
    </row>
    <row r="13" spans="2:8" ht="15.75" x14ac:dyDescent="0.25">
      <c r="B13" s="17">
        <f t="shared" si="3"/>
        <v>5.0399999999999991</v>
      </c>
      <c r="C13" s="18" t="s">
        <v>37</v>
      </c>
      <c r="D13" s="24" t="s">
        <v>5</v>
      </c>
      <c r="E13" s="25">
        <v>40</v>
      </c>
      <c r="F13" s="55"/>
      <c r="G13" s="21">
        <f t="shared" si="2"/>
        <v>0</v>
      </c>
    </row>
    <row r="14" spans="2:8" ht="15.75" x14ac:dyDescent="0.25">
      <c r="B14" s="17">
        <f t="shared" si="3"/>
        <v>5.0499999999999989</v>
      </c>
      <c r="C14" s="18" t="s">
        <v>38</v>
      </c>
      <c r="D14" s="24" t="s">
        <v>5</v>
      </c>
      <c r="E14" s="25">
        <v>100</v>
      </c>
      <c r="F14" s="55"/>
      <c r="G14" s="21">
        <f t="shared" si="2"/>
        <v>0</v>
      </c>
    </row>
    <row r="15" spans="2:8" ht="15.75" x14ac:dyDescent="0.2">
      <c r="B15" s="27">
        <f>B9+1</f>
        <v>6</v>
      </c>
      <c r="C15" s="68" t="s">
        <v>40</v>
      </c>
      <c r="D15" s="69"/>
      <c r="E15" s="69"/>
      <c r="F15" s="69"/>
      <c r="G15" s="70"/>
    </row>
    <row r="16" spans="2:8" ht="15.75" x14ac:dyDescent="0.25">
      <c r="B16" s="28">
        <f>B15+0.01</f>
        <v>6.01</v>
      </c>
      <c r="C16" s="29" t="s">
        <v>44</v>
      </c>
      <c r="D16" s="30" t="s">
        <v>6</v>
      </c>
      <c r="E16" s="31">
        <v>2</v>
      </c>
      <c r="F16" s="56"/>
      <c r="G16" s="21">
        <f t="shared" ref="G16:G18" si="4">F16*E16</f>
        <v>0</v>
      </c>
    </row>
    <row r="17" spans="2:8" ht="15.75" x14ac:dyDescent="0.25">
      <c r="B17" s="28">
        <f>B16+0.01</f>
        <v>6.02</v>
      </c>
      <c r="C17" s="29" t="s">
        <v>45</v>
      </c>
      <c r="D17" s="30" t="s">
        <v>6</v>
      </c>
      <c r="E17" s="31">
        <v>1</v>
      </c>
      <c r="F17" s="56"/>
      <c r="G17" s="21">
        <f t="shared" si="4"/>
        <v>0</v>
      </c>
    </row>
    <row r="18" spans="2:8" s="8" customFormat="1" ht="31.5" x14ac:dyDescent="0.25">
      <c r="B18" s="32">
        <f>B15+1</f>
        <v>7</v>
      </c>
      <c r="C18" s="33" t="s">
        <v>32</v>
      </c>
      <c r="D18" s="30" t="s">
        <v>15</v>
      </c>
      <c r="E18" s="31">
        <v>26</v>
      </c>
      <c r="F18" s="56"/>
      <c r="G18" s="21">
        <f t="shared" si="4"/>
        <v>0</v>
      </c>
    </row>
    <row r="19" spans="2:8" ht="15.75" x14ac:dyDescent="0.25">
      <c r="B19" s="16">
        <f>B18+1</f>
        <v>8</v>
      </c>
      <c r="C19" s="71" t="s">
        <v>43</v>
      </c>
      <c r="D19" s="72"/>
      <c r="E19" s="72"/>
      <c r="F19" s="72"/>
      <c r="G19" s="73"/>
    </row>
    <row r="20" spans="2:8" ht="15.75" x14ac:dyDescent="0.25">
      <c r="B20" s="17">
        <f>B19+0.01</f>
        <v>8.01</v>
      </c>
      <c r="C20" s="18" t="s">
        <v>41</v>
      </c>
      <c r="D20" s="24" t="s">
        <v>6</v>
      </c>
      <c r="E20" s="25">
        <v>4</v>
      </c>
      <c r="F20" s="55"/>
      <c r="G20" s="21">
        <f t="shared" ref="G20:G21" si="5">F20*E20</f>
        <v>0</v>
      </c>
    </row>
    <row r="21" spans="2:8" ht="15.75" x14ac:dyDescent="0.25">
      <c r="B21" s="17">
        <f>B20+0.01</f>
        <v>8.02</v>
      </c>
      <c r="C21" s="18" t="s">
        <v>42</v>
      </c>
      <c r="D21" s="24" t="s">
        <v>6</v>
      </c>
      <c r="E21" s="25">
        <v>4</v>
      </c>
      <c r="F21" s="55"/>
      <c r="G21" s="21">
        <f t="shared" si="5"/>
        <v>0</v>
      </c>
    </row>
    <row r="22" spans="2:8" ht="15.75" x14ac:dyDescent="0.25">
      <c r="B22" s="16">
        <f>B19+1</f>
        <v>9</v>
      </c>
      <c r="C22" s="71" t="s">
        <v>39</v>
      </c>
      <c r="D22" s="72"/>
      <c r="E22" s="72"/>
      <c r="F22" s="72"/>
      <c r="G22" s="73"/>
    </row>
    <row r="23" spans="2:8" ht="15.75" x14ac:dyDescent="0.25">
      <c r="B23" s="28">
        <f>B22+0.01</f>
        <v>9.01</v>
      </c>
      <c r="C23" s="18" t="s">
        <v>46</v>
      </c>
      <c r="D23" s="24" t="s">
        <v>6</v>
      </c>
      <c r="E23" s="25">
        <v>1</v>
      </c>
      <c r="F23" s="55"/>
      <c r="G23" s="21">
        <f t="shared" ref="G23:G24" si="6">F23*E23</f>
        <v>0</v>
      </c>
    </row>
    <row r="24" spans="2:8" ht="15.75" x14ac:dyDescent="0.25">
      <c r="B24" s="28">
        <f>B23+0.01</f>
        <v>9.02</v>
      </c>
      <c r="C24" s="18" t="s">
        <v>47</v>
      </c>
      <c r="D24" s="24" t="s">
        <v>6</v>
      </c>
      <c r="E24" s="25">
        <v>2</v>
      </c>
      <c r="F24" s="55"/>
      <c r="G24" s="21">
        <f t="shared" si="6"/>
        <v>0</v>
      </c>
    </row>
    <row r="25" spans="2:8" ht="15.75" x14ac:dyDescent="0.25">
      <c r="B25" s="16">
        <f t="shared" ref="B25" si="7">B22+1</f>
        <v>10</v>
      </c>
      <c r="C25" s="71" t="s">
        <v>20</v>
      </c>
      <c r="D25" s="72"/>
      <c r="E25" s="72"/>
      <c r="F25" s="72"/>
      <c r="G25" s="73"/>
      <c r="H25" s="7"/>
    </row>
    <row r="26" spans="2:8" ht="15.75" x14ac:dyDescent="0.25">
      <c r="B26" s="17">
        <f>B25+0.01</f>
        <v>10.01</v>
      </c>
      <c r="C26" s="18" t="s">
        <v>30</v>
      </c>
      <c r="D26" s="24" t="s">
        <v>6</v>
      </c>
      <c r="E26" s="25">
        <v>1</v>
      </c>
      <c r="F26" s="55"/>
      <c r="G26" s="21">
        <f t="shared" ref="G26:G33" si="8">F26*E26</f>
        <v>0</v>
      </c>
      <c r="H26" s="7"/>
    </row>
    <row r="27" spans="2:8" ht="15.75" x14ac:dyDescent="0.25">
      <c r="B27" s="17">
        <f t="shared" ref="B27:B28" si="9">B26+0.01</f>
        <v>10.02</v>
      </c>
      <c r="C27" s="18" t="s">
        <v>31</v>
      </c>
      <c r="D27" s="24" t="s">
        <v>5</v>
      </c>
      <c r="E27" s="25">
        <v>20</v>
      </c>
      <c r="F27" s="55"/>
      <c r="G27" s="21">
        <f t="shared" si="8"/>
        <v>0</v>
      </c>
      <c r="H27" s="7"/>
    </row>
    <row r="28" spans="2:8" ht="15.75" x14ac:dyDescent="0.25">
      <c r="B28" s="17">
        <f t="shared" si="9"/>
        <v>10.029999999999999</v>
      </c>
      <c r="C28" s="18" t="s">
        <v>21</v>
      </c>
      <c r="D28" s="24" t="s">
        <v>6</v>
      </c>
      <c r="E28" s="25">
        <v>2</v>
      </c>
      <c r="F28" s="55"/>
      <c r="G28" s="21">
        <f t="shared" si="8"/>
        <v>0</v>
      </c>
      <c r="H28" s="7"/>
    </row>
    <row r="29" spans="2:8" ht="15.75" x14ac:dyDescent="0.25">
      <c r="B29" s="34">
        <f>B25+1</f>
        <v>11</v>
      </c>
      <c r="C29" s="23" t="s">
        <v>17</v>
      </c>
      <c r="D29" s="24" t="s">
        <v>8</v>
      </c>
      <c r="E29" s="25">
        <v>1</v>
      </c>
      <c r="F29" s="55"/>
      <c r="G29" s="21">
        <f t="shared" si="8"/>
        <v>0</v>
      </c>
      <c r="H29" s="7"/>
    </row>
    <row r="30" spans="2:8" ht="15.75" x14ac:dyDescent="0.25">
      <c r="B30" s="34">
        <f t="shared" ref="B30:B33" si="10">B29+1</f>
        <v>12</v>
      </c>
      <c r="C30" s="23" t="s">
        <v>18</v>
      </c>
      <c r="D30" s="24" t="s">
        <v>8</v>
      </c>
      <c r="E30" s="25">
        <v>1</v>
      </c>
      <c r="F30" s="55"/>
      <c r="G30" s="21">
        <f t="shared" si="8"/>
        <v>0</v>
      </c>
      <c r="H30" s="7"/>
    </row>
    <row r="31" spans="2:8" ht="15.75" x14ac:dyDescent="0.25">
      <c r="B31" s="34">
        <f t="shared" si="10"/>
        <v>13</v>
      </c>
      <c r="C31" s="35" t="s">
        <v>19</v>
      </c>
      <c r="D31" s="24" t="s">
        <v>8</v>
      </c>
      <c r="E31" s="25">
        <v>1</v>
      </c>
      <c r="F31" s="55"/>
      <c r="G31" s="21">
        <f t="shared" si="8"/>
        <v>0</v>
      </c>
      <c r="H31" s="7"/>
    </row>
    <row r="32" spans="2:8" ht="15.75" x14ac:dyDescent="0.25">
      <c r="B32" s="34">
        <f t="shared" si="10"/>
        <v>14</v>
      </c>
      <c r="C32" s="35" t="s">
        <v>34</v>
      </c>
      <c r="D32" s="24" t="s">
        <v>6</v>
      </c>
      <c r="E32" s="25">
        <v>3</v>
      </c>
      <c r="F32" s="55"/>
      <c r="G32" s="21">
        <f t="shared" si="8"/>
        <v>0</v>
      </c>
      <c r="H32" s="7"/>
    </row>
    <row r="33" spans="2:8" s="8" customFormat="1" ht="15.75" x14ac:dyDescent="0.25">
      <c r="B33" s="34">
        <f t="shared" si="10"/>
        <v>15</v>
      </c>
      <c r="C33" s="36" t="s">
        <v>35</v>
      </c>
      <c r="D33" s="30" t="s">
        <v>6</v>
      </c>
      <c r="E33" s="31">
        <v>1</v>
      </c>
      <c r="F33" s="56"/>
      <c r="G33" s="21">
        <f t="shared" si="8"/>
        <v>0</v>
      </c>
      <c r="H33" s="9"/>
    </row>
    <row r="34" spans="2:8" ht="16.5" thickBot="1" x14ac:dyDescent="0.3">
      <c r="B34" s="49"/>
      <c r="C34" s="50"/>
      <c r="D34" s="51"/>
      <c r="E34" s="52"/>
      <c r="F34" s="53"/>
      <c r="G34" s="54"/>
      <c r="H34" s="40"/>
    </row>
    <row r="35" spans="2:8" ht="15.75" customHeight="1" thickBot="1" x14ac:dyDescent="0.3">
      <c r="B35" s="64"/>
      <c r="C35" s="65"/>
      <c r="D35" s="77" t="s">
        <v>2</v>
      </c>
      <c r="E35" s="77"/>
      <c r="F35" s="77"/>
      <c r="G35" s="42">
        <f>SUM(G4:G34)</f>
        <v>0</v>
      </c>
      <c r="H35" s="40"/>
    </row>
    <row r="36" spans="2:8" ht="15.75" x14ac:dyDescent="0.25">
      <c r="B36" s="37">
        <f>MAX(B3:B35)+1</f>
        <v>16</v>
      </c>
      <c r="C36" s="38" t="s">
        <v>3</v>
      </c>
      <c r="D36" s="24" t="s">
        <v>8</v>
      </c>
      <c r="E36" s="47">
        <v>1</v>
      </c>
      <c r="F36" s="57"/>
      <c r="G36" s="43">
        <f>G35*F36</f>
        <v>0</v>
      </c>
      <c r="H36" s="41"/>
    </row>
    <row r="37" spans="2:8" ht="15.75" x14ac:dyDescent="0.25">
      <c r="B37" s="37">
        <f>B36+1</f>
        <v>17</v>
      </c>
      <c r="C37" s="38" t="s">
        <v>36</v>
      </c>
      <c r="D37" s="24" t="s">
        <v>8</v>
      </c>
      <c r="E37" s="47">
        <v>1</v>
      </c>
      <c r="F37" s="58"/>
      <c r="G37" s="44">
        <f>F37*E37</f>
        <v>0</v>
      </c>
      <c r="H37" s="10"/>
    </row>
    <row r="38" spans="2:8" ht="38.25" customHeight="1" x14ac:dyDescent="0.25">
      <c r="B38" s="64"/>
      <c r="C38" s="65"/>
      <c r="D38" s="62" t="s">
        <v>49</v>
      </c>
      <c r="E38" s="62"/>
      <c r="F38" s="62"/>
      <c r="G38" s="45">
        <f>SUM(G35:G37)</f>
        <v>0</v>
      </c>
      <c r="H38" s="10"/>
    </row>
    <row r="39" spans="2:8" ht="16.5" thickBot="1" x14ac:dyDescent="0.3">
      <c r="B39" s="37">
        <f>B37+1</f>
        <v>18</v>
      </c>
      <c r="C39" s="38" t="s">
        <v>24</v>
      </c>
      <c r="D39" s="24" t="s">
        <v>25</v>
      </c>
      <c r="E39" s="39"/>
      <c r="F39" s="48">
        <v>0.1</v>
      </c>
      <c r="G39" s="46">
        <f>G35*F39</f>
        <v>0</v>
      </c>
    </row>
    <row r="40" spans="2:8" ht="15.75" customHeight="1" thickBot="1" x14ac:dyDescent="0.3">
      <c r="B40" s="66"/>
      <c r="C40" s="67"/>
      <c r="D40" s="63" t="s">
        <v>4</v>
      </c>
      <c r="E40" s="63"/>
      <c r="F40" s="63"/>
      <c r="G40" s="42">
        <f>G38+G39</f>
        <v>0</v>
      </c>
    </row>
    <row r="42" spans="2:8" x14ac:dyDescent="0.2">
      <c r="B42" s="6"/>
    </row>
  </sheetData>
  <sheetProtection password="CC79" sheet="1" objects="1" scenarios="1"/>
  <mergeCells count="13">
    <mergeCell ref="B1:G1"/>
    <mergeCell ref="D38:F38"/>
    <mergeCell ref="D40:F40"/>
    <mergeCell ref="B38:C38"/>
    <mergeCell ref="B40:C40"/>
    <mergeCell ref="C15:G15"/>
    <mergeCell ref="C19:G19"/>
    <mergeCell ref="C22:G22"/>
    <mergeCell ref="C25:G25"/>
    <mergeCell ref="C9:G9"/>
    <mergeCell ref="C3:G3"/>
    <mergeCell ref="D35:F35"/>
    <mergeCell ref="B35:C35"/>
  </mergeCells>
  <phoneticPr fontId="2" type="noConversion"/>
  <printOptions horizontalCentered="1"/>
  <pageMargins left="0.75" right="0.75" top="0.69" bottom="0.61" header="0.38" footer="0.26"/>
  <pageSetup scale="80" orientation="portrait" r:id="rId1"/>
  <headerFooter alignWithMargins="0">
    <oddHeader>&amp;C&amp;"Times New Roman,Bold"&amp;18ESTIMATED OPINION OF COST</oddHeader>
    <oddFooter>&amp;L&amp;"Times New Roman,Regular"&amp;8&amp;F&amp;C&amp;"Times New Roman,Regular"Page &amp;P of &amp;N&amp;R&amp;"Times New Roman,Regular"&amp;8&amp;D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 FORM</vt:lpstr>
      <vt:lpstr>'BID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tphinney</dc:creator>
  <cp:keywords/>
  <dc:description/>
  <cp:lastModifiedBy>Abigail Jenkins</cp:lastModifiedBy>
  <cp:lastPrinted>2019-08-12T16:00:47Z</cp:lastPrinted>
  <dcterms:created xsi:type="dcterms:W3CDTF">2002-11-01T20:07:47Z</dcterms:created>
  <dcterms:modified xsi:type="dcterms:W3CDTF">2019-08-14T17:27:45Z</dcterms:modified>
</cp:coreProperties>
</file>