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S:\Bids, Proposals, Quotes\2019\19-TA003009GL Willow Woods Water Main\Solicitation Docs\Addendums\Addendum 1\"/>
    </mc:Choice>
  </mc:AlternateContent>
  <xr:revisionPtr revIDLastSave="0" documentId="13_ncr:1_{F97F2238-9EB1-4143-BA43-A54DE60CC9DB}" xr6:coauthVersionLast="43" xr6:coauthVersionMax="43" xr10:uidLastSave="{00000000-0000-0000-0000-000000000000}"/>
  <workbookProtection workbookAlgorithmName="SHA-512" workbookHashValue="s+PSxM2AJkL/7j3YqMLep9n5wqtPm9cco12itqnSujwheAl0j/F/1iZ0wKDzKDKPeSZbfOhsEnbVar7VpyND5w==" workbookSaltValue="wsgH77Ujks1rg2lN4cT5rA==" workbookSpinCount="100000" lockStructure="1"/>
  <bookViews>
    <workbookView xWindow="22932" yWindow="-108" windowWidth="23256" windowHeight="13176" activeTab="1" xr2:uid="{00000000-000D-0000-FFFF-FFFF00000000}"/>
  </bookViews>
  <sheets>
    <sheet name="Bid A-270 Days" sheetId="5" r:id="rId1"/>
    <sheet name="Bid B-330 Days " sheetId="7" r:id="rId2"/>
  </sheets>
  <definedNames>
    <definedName name="_xlnm.Print_Area" localSheetId="0">'Bid A-270 Days'!$B$1:$G$78</definedName>
    <definedName name="_xlnm.Print_Area" localSheetId="1">'Bid B-330 Days '!$B$1:$G$78</definedName>
    <definedName name="_xlnm.Print_Titles" localSheetId="0">'Bid A-270 Days'!$1:$8</definedName>
    <definedName name="_xlnm.Print_Titles" localSheetId="1">'Bid B-330 Days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5" l="1"/>
  <c r="G9" i="5" l="1"/>
  <c r="G70" i="7" l="1"/>
  <c r="G69" i="7"/>
  <c r="G68" i="7"/>
  <c r="G67" i="7"/>
  <c r="G66" i="7"/>
  <c r="G65" i="7"/>
  <c r="G64" i="7"/>
  <c r="G63" i="7"/>
  <c r="G62" i="7"/>
  <c r="G61" i="7"/>
  <c r="G59" i="7"/>
  <c r="G58" i="7"/>
  <c r="G57" i="7"/>
  <c r="G56" i="7"/>
  <c r="G55" i="7"/>
  <c r="G54" i="7"/>
  <c r="G53" i="7"/>
  <c r="G52" i="7"/>
  <c r="G50" i="7"/>
  <c r="G49" i="7"/>
  <c r="G48" i="7"/>
  <c r="G46" i="7"/>
  <c r="G45" i="7"/>
  <c r="G44" i="7"/>
  <c r="G43" i="7"/>
  <c r="G42" i="7"/>
  <c r="G41" i="7"/>
  <c r="G40" i="7"/>
  <c r="G39" i="7"/>
  <c r="G38" i="7"/>
  <c r="G36" i="7"/>
  <c r="G35" i="7"/>
  <c r="G34" i="7"/>
  <c r="G33" i="7"/>
  <c r="G32" i="7"/>
  <c r="G31" i="7"/>
  <c r="G29" i="7"/>
  <c r="G28" i="7"/>
  <c r="G27" i="7"/>
  <c r="G26" i="7"/>
  <c r="G24" i="7"/>
  <c r="G22" i="7"/>
  <c r="G21" i="7"/>
  <c r="G20" i="7"/>
  <c r="G19" i="7"/>
  <c r="G18" i="7"/>
  <c r="G17" i="7"/>
  <c r="G16" i="7"/>
  <c r="G14" i="7"/>
  <c r="G13" i="7"/>
  <c r="G12" i="7"/>
  <c r="G10" i="7"/>
  <c r="B10" i="7"/>
  <c r="B11" i="7" s="1"/>
  <c r="G9" i="7"/>
  <c r="G72" i="7" s="1"/>
  <c r="G73" i="7" l="1"/>
  <c r="G74" i="7" s="1"/>
  <c r="B14" i="7"/>
  <c r="B15" i="7" s="1"/>
  <c r="B12" i="7"/>
  <c r="B13" i="7" s="1"/>
  <c r="G59" i="5"/>
  <c r="G46" i="5"/>
  <c r="B17" i="7" l="1"/>
  <c r="B18" i="7" s="1"/>
  <c r="B19" i="7" s="1"/>
  <c r="B20" i="7" s="1"/>
  <c r="B22" i="7" s="1"/>
  <c r="B23" i="7" s="1"/>
  <c r="B16" i="7"/>
  <c r="B10" i="5"/>
  <c r="B25" i="7" l="1"/>
  <c r="B24" i="7"/>
  <c r="G43" i="5"/>
  <c r="B26" i="7" l="1"/>
  <c r="B27" i="7" s="1"/>
  <c r="B28" i="7" s="1"/>
  <c r="B29" i="7"/>
  <c r="B30" i="7" s="1"/>
  <c r="G44" i="5"/>
  <c r="B36" i="7" l="1"/>
  <c r="B37" i="7" s="1"/>
  <c r="B31" i="7"/>
  <c r="B32" i="7" s="1"/>
  <c r="B33" i="7" s="1"/>
  <c r="B34" i="7" s="1"/>
  <c r="B35" i="7" s="1"/>
  <c r="G42" i="5"/>
  <c r="B47" i="7" l="1"/>
  <c r="B38" i="7"/>
  <c r="B39" i="7" s="1"/>
  <c r="B40" i="7" s="1"/>
  <c r="B41" i="7" s="1"/>
  <c r="B42" i="7" s="1"/>
  <c r="B43" i="7" s="1"/>
  <c r="B44" i="7" s="1"/>
  <c r="B45" i="7" s="1"/>
  <c r="B46" i="7" s="1"/>
  <c r="G21" i="5"/>
  <c r="B51" i="7" l="1"/>
  <c r="B48" i="7"/>
  <c r="B49" i="7" s="1"/>
  <c r="B50" i="7" s="1"/>
  <c r="G22" i="5"/>
  <c r="B56" i="7" l="1"/>
  <c r="B57" i="7" s="1"/>
  <c r="B58" i="7" s="1"/>
  <c r="B59" i="7" s="1"/>
  <c r="B60" i="7" s="1"/>
  <c r="B52" i="7"/>
  <c r="B53" i="7" s="1"/>
  <c r="B54" i="7" s="1"/>
  <c r="B55" i="7" s="1"/>
  <c r="G69" i="5"/>
  <c r="B63" i="7" l="1"/>
  <c r="B64" i="7" s="1"/>
  <c r="B65" i="7" s="1"/>
  <c r="B66" i="7" s="1"/>
  <c r="B67" i="7" s="1"/>
  <c r="B68" i="7" s="1"/>
  <c r="B69" i="7" s="1"/>
  <c r="B70" i="7" s="1"/>
  <c r="B73" i="7" s="1"/>
  <c r="B61" i="7"/>
  <c r="B62" i="7" s="1"/>
  <c r="G68" i="5"/>
  <c r="G66" i="5" l="1"/>
  <c r="G40" i="5" l="1"/>
  <c r="G41" i="5"/>
  <c r="G57" i="5"/>
  <c r="G54" i="5"/>
  <c r="G58" i="5"/>
  <c r="G56" i="5"/>
  <c r="G55" i="5"/>
  <c r="G45" i="5"/>
  <c r="G20" i="5" l="1"/>
  <c r="G63" i="5" l="1"/>
  <c r="G65" i="5"/>
  <c r="G67" i="5"/>
  <c r="G35" i="5" l="1"/>
  <c r="G33" i="5" l="1"/>
  <c r="G34" i="5"/>
  <c r="G12" i="5"/>
  <c r="G13" i="5"/>
  <c r="G14" i="5"/>
  <c r="G16" i="5"/>
  <c r="G17" i="5"/>
  <c r="G18" i="5"/>
  <c r="G19" i="5"/>
  <c r="G24" i="5"/>
  <c r="G26" i="5"/>
  <c r="G27" i="5"/>
  <c r="G28" i="5"/>
  <c r="G29" i="5"/>
  <c r="G31" i="5"/>
  <c r="G36" i="5"/>
  <c r="G48" i="5"/>
  <c r="G49" i="5"/>
  <c r="G50" i="5"/>
  <c r="G52" i="5"/>
  <c r="G53" i="5"/>
  <c r="G61" i="5"/>
  <c r="G62" i="5"/>
  <c r="G64" i="5"/>
  <c r="G32" i="5" l="1"/>
  <c r="G39" i="5" l="1"/>
  <c r="G38" i="5"/>
  <c r="G70" i="5" l="1"/>
  <c r="G72" i="5" l="1"/>
  <c r="G73" i="5" s="1"/>
  <c r="G74" i="5" s="1"/>
  <c r="B11" i="5"/>
  <c r="B12" i="5" s="1"/>
  <c r="B13" i="5" s="1"/>
  <c r="B14" i="5" l="1"/>
  <c r="B15" i="5" l="1"/>
  <c r="B16" i="5" s="1"/>
  <c r="B17" i="5" l="1"/>
  <c r="B18" i="5" l="1"/>
  <c r="B19" i="5" s="1"/>
  <c r="B20" i="5" l="1"/>
  <c r="B22" i="5" s="1"/>
  <c r="B23" i="5" s="1"/>
  <c r="B24" i="5" s="1"/>
  <c r="B25" i="5" l="1"/>
  <c r="B26" i="5" s="1"/>
  <c r="B27" i="5" s="1"/>
  <c r="B28" i="5" s="1"/>
  <c r="B29" i="5" l="1"/>
  <c r="B30" i="5" s="1"/>
  <c r="B36" i="5" l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31" i="5"/>
  <c r="B32" i="5" s="1"/>
  <c r="B33" i="5" s="1"/>
  <c r="B34" i="5" s="1"/>
  <c r="B35" i="5" s="1"/>
  <c r="B47" i="5" l="1"/>
  <c r="B51" i="5" l="1"/>
  <c r="B52" i="5" s="1"/>
  <c r="B53" i="5" s="1"/>
  <c r="B54" i="5" s="1"/>
  <c r="B55" i="5" s="1"/>
  <c r="B48" i="5"/>
  <c r="B49" i="5" s="1"/>
  <c r="B50" i="5" s="1"/>
  <c r="B56" i="5" l="1"/>
  <c r="B57" i="5" s="1"/>
  <c r="B58" i="5" s="1"/>
  <c r="B59" i="5" s="1"/>
  <c r="B60" i="5" l="1"/>
  <c r="B63" i="5" l="1"/>
  <c r="B64" i="5" s="1"/>
  <c r="B65" i="5" s="1"/>
  <c r="B61" i="5"/>
  <c r="B62" i="5" s="1"/>
  <c r="B66" i="5" l="1"/>
  <c r="B67" i="5" s="1"/>
  <c r="B68" i="5" s="1"/>
  <c r="B69" i="5" s="1"/>
  <c r="B70" i="5" s="1"/>
  <c r="B73" i="5" s="1"/>
</calcChain>
</file>

<file path=xl/sharedStrings.xml><?xml version="1.0" encoding="utf-8"?>
<sst xmlns="http://schemas.openxmlformats.org/spreadsheetml/2006/main" count="318" uniqueCount="111">
  <si>
    <t>ITEM NO.</t>
  </si>
  <si>
    <t>DESCRIPTION</t>
  </si>
  <si>
    <t>UNIT PRICE
($)</t>
  </si>
  <si>
    <t>EXTENDED PRICE
($)</t>
  </si>
  <si>
    <t>SubTotal Construction Cost</t>
  </si>
  <si>
    <t>Total Construction Cost</t>
  </si>
  <si>
    <t>LF</t>
  </si>
  <si>
    <t>EA</t>
  </si>
  <si>
    <t>SY</t>
  </si>
  <si>
    <t>Sodding</t>
  </si>
  <si>
    <t>CY</t>
  </si>
  <si>
    <t>Curb Replacement</t>
  </si>
  <si>
    <t>LS</t>
  </si>
  <si>
    <t>1A</t>
  </si>
  <si>
    <t>6A</t>
  </si>
  <si>
    <t>8A</t>
  </si>
  <si>
    <t>11A</t>
  </si>
  <si>
    <t>14A</t>
  </si>
  <si>
    <t>6B</t>
  </si>
  <si>
    <t>1M</t>
  </si>
  <si>
    <t>4P</t>
  </si>
  <si>
    <t>Contract Contingency (10% of Subtotal Construction Cost)</t>
  </si>
  <si>
    <t>10A</t>
  </si>
  <si>
    <t>2I</t>
  </si>
  <si>
    <t>Fire Hydrant Assembly</t>
  </si>
  <si>
    <t>Ductile Iron Fittings</t>
  </si>
  <si>
    <t>Pipe Joint Restraints</t>
  </si>
  <si>
    <t xml:space="preserve">     6" Tee, MJ</t>
  </si>
  <si>
    <t xml:space="preserve">     4"</t>
  </si>
  <si>
    <t xml:space="preserve">     6"</t>
  </si>
  <si>
    <t xml:space="preserve">     8"</t>
  </si>
  <si>
    <t>Pavement Repair &amp; Road Restoration</t>
  </si>
  <si>
    <t xml:space="preserve">     Base &amp; Resurface</t>
  </si>
  <si>
    <t xml:space="preserve">     Mill  &amp; Overlay</t>
  </si>
  <si>
    <t>Grout Fill Abandoned Pipe</t>
  </si>
  <si>
    <t>7B</t>
  </si>
  <si>
    <t>Remove Existing Valve</t>
  </si>
  <si>
    <t>Pipe</t>
  </si>
  <si>
    <t>2C</t>
  </si>
  <si>
    <t>46B</t>
  </si>
  <si>
    <t>2D</t>
  </si>
  <si>
    <t>1E</t>
  </si>
  <si>
    <t>Water Services</t>
  </si>
  <si>
    <t>1I</t>
  </si>
  <si>
    <t>1J</t>
  </si>
  <si>
    <t>2N</t>
  </si>
  <si>
    <t>3N</t>
  </si>
  <si>
    <t>4N</t>
  </si>
  <si>
    <t>1P</t>
  </si>
  <si>
    <t>1U</t>
  </si>
  <si>
    <t>Tapping Sleeve (Main x Outlet)</t>
  </si>
  <si>
    <t xml:space="preserve">     8"x6"</t>
  </si>
  <si>
    <t xml:space="preserve">     20"x6"</t>
  </si>
  <si>
    <t>3V</t>
  </si>
  <si>
    <t>22V</t>
  </si>
  <si>
    <t>2W</t>
  </si>
  <si>
    <t xml:space="preserve">     6" PVC, DR-18, direct bury</t>
  </si>
  <si>
    <t xml:space="preserve">     6" DIP, direct bury</t>
  </si>
  <si>
    <t xml:space="preserve">     Concrete (6" min. thick.)</t>
  </si>
  <si>
    <t>Driveway Restoration</t>
  </si>
  <si>
    <t>Valves, MJ</t>
  </si>
  <si>
    <t xml:space="preserve">     2" Gate Valve</t>
  </si>
  <si>
    <t xml:space="preserve">     6" Gate Valve</t>
  </si>
  <si>
    <t xml:space="preserve">     6" Tapping Valve</t>
  </si>
  <si>
    <t>Erosion and Sediment Control</t>
  </si>
  <si>
    <t>9B</t>
  </si>
  <si>
    <t xml:space="preserve">Blow-off Assembly, End of Line </t>
  </si>
  <si>
    <t>Miscellaneous Concrete, 3,000 psi</t>
  </si>
  <si>
    <t>U/M</t>
  </si>
  <si>
    <t>EST. QTY.</t>
  </si>
  <si>
    <t xml:space="preserve">     1" PE Single Service (Long), w/ 2" casing</t>
  </si>
  <si>
    <t xml:space="preserve">     1" PE Double Service (Long), w/ 2" casing</t>
  </si>
  <si>
    <t xml:space="preserve">     Additional 1" Service Pipe over 10' (Short) and 30' (Long)</t>
  </si>
  <si>
    <t>Inlet Protection System</t>
  </si>
  <si>
    <t xml:space="preserve">     8" Gate Valve</t>
  </si>
  <si>
    <t xml:space="preserve">     8" Tee, MJ Cut-in</t>
  </si>
  <si>
    <t xml:space="preserve">     8"x6" Reducer, MJ</t>
  </si>
  <si>
    <t>1S</t>
  </si>
  <si>
    <t>3T</t>
  </si>
  <si>
    <t>1" Air Release Valve</t>
  </si>
  <si>
    <t>ARV Cabinet, fiberglass</t>
  </si>
  <si>
    <t>Connect to Existing Water Main</t>
  </si>
  <si>
    <t>14" Steel Casing, 0.188" thick, incl. 6" Dia. PVC RJ Carrier Pipe, jack &amp; bore</t>
  </si>
  <si>
    <t xml:space="preserve">     8"x4" Reducer, MJ</t>
  </si>
  <si>
    <t>SF</t>
  </si>
  <si>
    <t>Detectable Warnings, black, per FDOT 527-2</t>
  </si>
  <si>
    <t>Fence, corner/gate post</t>
  </si>
  <si>
    <t>Fence, chainlink, galvanized, 8' long section</t>
  </si>
  <si>
    <t>Concrete Sidewalk Replacement (4" min. thick.)</t>
  </si>
  <si>
    <t xml:space="preserve">     2" HDPE, DR-9, direct bury</t>
  </si>
  <si>
    <t>Permit Fee - New Water Service-Building Department</t>
  </si>
  <si>
    <t>Traffic Control Plan</t>
  </si>
  <si>
    <t>Relocate Meter Box</t>
  </si>
  <si>
    <t>Mobilization</t>
  </si>
  <si>
    <t>Record Drawings</t>
  </si>
  <si>
    <t xml:space="preserve">     6" Cap, W/2" Tap</t>
  </si>
  <si>
    <t xml:space="preserve">     6" 45 Degree Bend or Less</t>
  </si>
  <si>
    <t xml:space="preserve">     1" PE Single Service (Short)</t>
  </si>
  <si>
    <t xml:space="preserve">     1" PE Double Service (Short)</t>
  </si>
  <si>
    <t xml:space="preserve">     4" Cap</t>
  </si>
  <si>
    <t>9A</t>
  </si>
  <si>
    <t>Vacuum Breaker, brass</t>
  </si>
  <si>
    <t>Reduced Pressure Backflow Prevention Assembly /w Pressure Relief Valve</t>
  </si>
  <si>
    <t xml:space="preserve">     8" Solid Sleeve, MJ</t>
  </si>
  <si>
    <t xml:space="preserve">     4"x6" Hymax coupling</t>
  </si>
  <si>
    <t>Bidder: __________________________________________</t>
  </si>
  <si>
    <t>Signature: _______________________________________</t>
  </si>
  <si>
    <t>Date:_______</t>
  </si>
  <si>
    <t>WATER LINES (Furnish  and Install)</t>
  </si>
  <si>
    <t>IFBC 19-TA003009GL Willow Woods &amp; Lake Estates Water Main Upgrades - BID A 270 CALENDAR DAYS</t>
  </si>
  <si>
    <t>IFBC 19-TA003009GL Willow Woods &amp; Lake Estates Water Main Upgrades - BID B 330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</si>
</sst>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2"/>
      <name val="Arial"/>
      <family val="2"/>
    </font>
    <font>
      <sz val="11"/>
      <color theme="1"/>
      <name val="Rockwel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</cellStyleXfs>
  <cellXfs count="64">
    <xf numFmtId="0" fontId="0" fillId="0" borderId="0" xfId="0"/>
    <xf numFmtId="0" fontId="2" fillId="0" borderId="0" xfId="7" applyFont="1" applyAlignment="1" applyProtection="1">
      <alignment horizontal="center"/>
    </xf>
    <xf numFmtId="0" fontId="1" fillId="0" borderId="0" xfId="0" applyNumberFormat="1" applyFont="1" applyAlignment="1" applyProtection="1"/>
    <xf numFmtId="0" fontId="2" fillId="0" borderId="0" xfId="0" applyNumberFormat="1" applyFont="1" applyAlignment="1" applyProtection="1"/>
    <xf numFmtId="38" fontId="2" fillId="0" borderId="0" xfId="7" applyNumberFormat="1" applyFont="1" applyAlignment="1" applyProtection="1">
      <alignment horizontal="center"/>
    </xf>
    <xf numFmtId="40" fontId="2" fillId="0" borderId="0" xfId="7" applyNumberFormat="1" applyFont="1" applyAlignment="1" applyProtection="1"/>
    <xf numFmtId="0" fontId="2" fillId="0" borderId="0" xfId="7" applyFont="1" applyProtection="1"/>
    <xf numFmtId="0" fontId="1" fillId="0" borderId="1" xfId="7" applyFont="1" applyBorder="1" applyAlignment="1" applyProtection="1">
      <alignment horizontal="center" vertical="top" wrapText="1"/>
    </xf>
    <xf numFmtId="0" fontId="1" fillId="0" borderId="2" xfId="7" applyFont="1" applyBorder="1" applyAlignment="1" applyProtection="1">
      <alignment horizontal="center" vertical="top" wrapText="1"/>
    </xf>
    <xf numFmtId="38" fontId="1" fillId="0" borderId="2" xfId="7" applyNumberFormat="1" applyFont="1" applyBorder="1" applyAlignment="1" applyProtection="1">
      <alignment horizontal="center" vertical="top" wrapText="1"/>
    </xf>
    <xf numFmtId="40" fontId="1" fillId="0" borderId="2" xfId="7" applyNumberFormat="1" applyFont="1" applyBorder="1" applyAlignment="1" applyProtection="1">
      <alignment horizontal="center" vertical="top" wrapText="1"/>
    </xf>
    <xf numFmtId="40" fontId="1" fillId="0" borderId="3" xfId="7" applyNumberFormat="1" applyFont="1" applyBorder="1" applyAlignment="1" applyProtection="1">
      <alignment horizontal="center" vertical="top" wrapText="1"/>
    </xf>
    <xf numFmtId="0" fontId="2" fillId="0" borderId="0" xfId="7" applyFont="1" applyAlignment="1" applyProtection="1">
      <alignment horizontal="center" vertical="top" wrapText="1"/>
    </xf>
    <xf numFmtId="0" fontId="4" fillId="0" borderId="0" xfId="7" applyFont="1" applyAlignment="1" applyProtection="1">
      <alignment horizontal="center"/>
    </xf>
    <xf numFmtId="0" fontId="2" fillId="0" borderId="0" xfId="7" applyFont="1" applyBorder="1" applyAlignment="1" applyProtection="1">
      <alignment horizontal="center"/>
    </xf>
    <xf numFmtId="0" fontId="1" fillId="0" borderId="0" xfId="7" applyFont="1" applyBorder="1" applyProtection="1"/>
    <xf numFmtId="38" fontId="2" fillId="0" borderId="0" xfId="7" applyNumberFormat="1" applyFont="1" applyBorder="1" applyAlignment="1" applyProtection="1">
      <alignment horizontal="center"/>
    </xf>
    <xf numFmtId="40" fontId="2" fillId="0" borderId="0" xfId="7" applyNumberFormat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0" fontId="2" fillId="0" borderId="4" xfId="7" applyFont="1" applyBorder="1" applyAlignment="1" applyProtection="1">
      <alignment horizontal="center" vertical="center"/>
    </xf>
    <xf numFmtId="0" fontId="2" fillId="0" borderId="5" xfId="7" applyFont="1" applyBorder="1" applyAlignment="1" applyProtection="1">
      <alignment horizontal="center" vertical="center"/>
    </xf>
    <xf numFmtId="38" fontId="2" fillId="0" borderId="5" xfId="7" applyNumberFormat="1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2" fillId="0" borderId="7" xfId="7" applyFont="1" applyFill="1" applyBorder="1" applyAlignment="1" applyProtection="1">
      <alignment vertical="center"/>
    </xf>
    <xf numFmtId="0" fontId="2" fillId="2" borderId="18" xfId="7" applyFont="1" applyFill="1" applyBorder="1" applyAlignment="1" applyProtection="1">
      <alignment horizontal="center" vertical="center"/>
    </xf>
    <xf numFmtId="38" fontId="2" fillId="2" borderId="20" xfId="7" applyNumberFormat="1" applyFont="1" applyFill="1" applyBorder="1" applyAlignment="1" applyProtection="1">
      <alignment horizontal="center" vertical="center"/>
    </xf>
    <xf numFmtId="40" fontId="2" fillId="2" borderId="19" xfId="7" applyNumberFormat="1" applyFont="1" applyFill="1" applyBorder="1" applyAlignment="1" applyProtection="1">
      <alignment vertical="center"/>
    </xf>
    <xf numFmtId="0" fontId="2" fillId="0" borderId="6" xfId="7" applyFont="1" applyBorder="1" applyAlignment="1" applyProtection="1">
      <alignment horizontal="right" vertical="center"/>
    </xf>
    <xf numFmtId="0" fontId="2" fillId="0" borderId="7" xfId="7" applyFont="1" applyBorder="1" applyAlignment="1" applyProtection="1">
      <alignment horizontal="center" vertical="center"/>
    </xf>
    <xf numFmtId="38" fontId="2" fillId="0" borderId="7" xfId="7" applyNumberFormat="1" applyFont="1" applyBorder="1" applyAlignment="1" applyProtection="1">
      <alignment horizontal="center" vertical="center"/>
    </xf>
    <xf numFmtId="40" fontId="2" fillId="0" borderId="8" xfId="7" applyNumberFormat="1" applyFont="1" applyBorder="1" applyAlignment="1" applyProtection="1">
      <alignment vertical="center"/>
    </xf>
    <xf numFmtId="38" fontId="2" fillId="2" borderId="18" xfId="7" applyNumberFormat="1" applyFont="1" applyFill="1" applyBorder="1" applyAlignment="1" applyProtection="1">
      <alignment horizontal="center" vertical="center"/>
    </xf>
    <xf numFmtId="0" fontId="2" fillId="0" borderId="7" xfId="7" applyFont="1" applyBorder="1" applyAlignment="1" applyProtection="1">
      <alignment vertical="center"/>
    </xf>
    <xf numFmtId="3" fontId="2" fillId="0" borderId="7" xfId="7" applyNumberFormat="1" applyFont="1" applyBorder="1" applyAlignment="1" applyProtection="1">
      <alignment horizontal="center" vertical="center"/>
    </xf>
    <xf numFmtId="0" fontId="2" fillId="0" borderId="7" xfId="7" applyFont="1" applyBorder="1" applyAlignment="1" applyProtection="1">
      <alignment vertical="center" wrapText="1"/>
    </xf>
    <xf numFmtId="0" fontId="2" fillId="0" borderId="18" xfId="7" applyFont="1" applyBorder="1" applyAlignment="1" applyProtection="1">
      <alignment horizontal="center" vertical="center"/>
    </xf>
    <xf numFmtId="40" fontId="2" fillId="0" borderId="19" xfId="7" applyNumberFormat="1" applyFont="1" applyBorder="1" applyAlignment="1" applyProtection="1">
      <alignment vertical="center"/>
    </xf>
    <xf numFmtId="0" fontId="2" fillId="0" borderId="9" xfId="7" applyFont="1" applyBorder="1" applyAlignment="1" applyProtection="1">
      <alignment horizontal="center" vertical="center"/>
    </xf>
    <xf numFmtId="0" fontId="1" fillId="0" borderId="10" xfId="7" applyFont="1" applyBorder="1" applyAlignment="1" applyProtection="1">
      <alignment vertical="center"/>
    </xf>
    <xf numFmtId="0" fontId="2" fillId="0" borderId="10" xfId="7" applyFont="1" applyBorder="1" applyAlignment="1" applyProtection="1">
      <alignment horizontal="center" vertical="center"/>
    </xf>
    <xf numFmtId="38" fontId="2" fillId="0" borderId="10" xfId="7" applyNumberFormat="1" applyFont="1" applyBorder="1" applyAlignment="1" applyProtection="1">
      <alignment horizontal="center" vertical="center"/>
    </xf>
    <xf numFmtId="40" fontId="1" fillId="0" borderId="17" xfId="7" applyNumberFormat="1" applyFont="1" applyBorder="1" applyAlignment="1" applyProtection="1">
      <alignment vertical="center"/>
    </xf>
    <xf numFmtId="0" fontId="2" fillId="0" borderId="5" xfId="7" applyFont="1" applyBorder="1" applyAlignment="1" applyProtection="1">
      <alignment vertical="center"/>
    </xf>
    <xf numFmtId="38" fontId="2" fillId="0" borderId="0" xfId="7" applyNumberFormat="1" applyFont="1" applyAlignment="1" applyProtection="1">
      <alignment horizontal="center" vertical="center"/>
    </xf>
    <xf numFmtId="9" fontId="2" fillId="0" borderId="7" xfId="8" applyFont="1" applyBorder="1" applyAlignment="1" applyProtection="1">
      <alignment horizontal="center" vertical="center"/>
    </xf>
    <xf numFmtId="40" fontId="2" fillId="0" borderId="12" xfId="7" applyNumberFormat="1" applyFont="1" applyBorder="1" applyAlignment="1" applyProtection="1">
      <alignment vertical="center"/>
    </xf>
    <xf numFmtId="40" fontId="2" fillId="0" borderId="13" xfId="7" applyNumberFormat="1" applyFont="1" applyBorder="1" applyAlignment="1" applyProtection="1">
      <alignment vertical="center"/>
    </xf>
    <xf numFmtId="40" fontId="1" fillId="0" borderId="11" xfId="7" applyNumberFormat="1" applyFont="1" applyBorder="1" applyAlignment="1" applyProtection="1">
      <alignment vertical="center"/>
    </xf>
    <xf numFmtId="3" fontId="2" fillId="0" borderId="7" xfId="7" applyNumberFormat="1" applyFont="1" applyFill="1" applyBorder="1" applyAlignment="1" applyProtection="1">
      <alignment horizontal="center" vertical="center"/>
    </xf>
    <xf numFmtId="38" fontId="2" fillId="0" borderId="7" xfId="7" applyNumberFormat="1" applyFont="1" applyFill="1" applyBorder="1" applyAlignment="1" applyProtection="1">
      <alignment horizontal="center" vertical="center"/>
    </xf>
    <xf numFmtId="40" fontId="2" fillId="0" borderId="8" xfId="7" applyNumberFormat="1" applyFont="1" applyFill="1" applyBorder="1" applyAlignment="1" applyProtection="1">
      <alignment vertical="center"/>
    </xf>
    <xf numFmtId="0" fontId="2" fillId="0" borderId="7" xfId="7" applyFont="1" applyFill="1" applyBorder="1" applyAlignment="1" applyProtection="1">
      <alignment horizontal="center" vertical="center"/>
    </xf>
    <xf numFmtId="9" fontId="2" fillId="0" borderId="0" xfId="8" applyFont="1" applyProtection="1"/>
    <xf numFmtId="40" fontId="2" fillId="0" borderId="5" xfId="7" applyNumberFormat="1" applyFont="1" applyBorder="1" applyAlignment="1" applyProtection="1">
      <alignment vertical="center"/>
      <protection locked="0"/>
    </xf>
    <xf numFmtId="40" fontId="2" fillId="0" borderId="7" xfId="7" applyNumberFormat="1" applyFont="1" applyBorder="1" applyAlignment="1" applyProtection="1">
      <alignment vertical="center"/>
      <protection locked="0"/>
    </xf>
    <xf numFmtId="40" fontId="2" fillId="2" borderId="18" xfId="7" applyNumberFormat="1" applyFont="1" applyFill="1" applyBorder="1" applyAlignment="1" applyProtection="1">
      <alignment vertical="center"/>
      <protection locked="0"/>
    </xf>
    <xf numFmtId="40" fontId="2" fillId="0" borderId="7" xfId="7" applyNumberFormat="1" applyFont="1" applyFill="1" applyBorder="1" applyAlignment="1" applyProtection="1">
      <alignment vertical="center"/>
      <protection locked="0"/>
    </xf>
    <xf numFmtId="40" fontId="2" fillId="0" borderId="18" xfId="7" applyNumberFormat="1" applyFont="1" applyBorder="1" applyAlignment="1" applyProtection="1">
      <alignment vertical="center"/>
      <protection locked="0"/>
    </xf>
    <xf numFmtId="40" fontId="2" fillId="0" borderId="10" xfId="7" applyNumberFormat="1" applyFont="1" applyBorder="1" applyAlignment="1" applyProtection="1">
      <alignment vertical="center"/>
      <protection locked="0"/>
    </xf>
    <xf numFmtId="0" fontId="1" fillId="0" borderId="14" xfId="7" applyFont="1" applyBorder="1" applyAlignment="1" applyProtection="1">
      <alignment horizontal="center"/>
    </xf>
    <xf numFmtId="0" fontId="1" fillId="0" borderId="15" xfId="7" applyFont="1" applyBorder="1" applyAlignment="1" applyProtection="1">
      <alignment horizontal="center"/>
    </xf>
    <xf numFmtId="0" fontId="1" fillId="0" borderId="16" xfId="7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21" xfId="0" applyNumberFormat="1" applyFont="1" applyBorder="1" applyAlignment="1" applyProtection="1">
      <alignment horizontal="center"/>
    </xf>
  </cellXfs>
  <cellStyles count="13">
    <cellStyle name="Currency 2" xfId="1" xr:uid="{00000000-0005-0000-0000-000000000000}"/>
    <cellStyle name="Normal" xfId="0" builtinId="0"/>
    <cellStyle name="Normal 2" xfId="12" xr:uid="{00000000-0005-0000-0000-000002000000}"/>
    <cellStyle name="Normal 2 2" xfId="2" xr:uid="{00000000-0005-0000-0000-000003000000}"/>
    <cellStyle name="Normal 2 4" xfId="3" xr:uid="{00000000-0005-0000-0000-000004000000}"/>
    <cellStyle name="Normal 5" xfId="4" xr:uid="{00000000-0005-0000-0000-000005000000}"/>
    <cellStyle name="Normal 7" xfId="5" xr:uid="{00000000-0005-0000-0000-000006000000}"/>
    <cellStyle name="Normal 7 4 2 2" xfId="10" xr:uid="{00000000-0005-0000-0000-000007000000}"/>
    <cellStyle name="Normal 7 5" xfId="6" xr:uid="{00000000-0005-0000-0000-000008000000}"/>
    <cellStyle name="Normal 7 5 2" xfId="11" xr:uid="{00000000-0005-0000-0000-000009000000}"/>
    <cellStyle name="Normal_ConstructionCostMagellanDrWLImp" xfId="7" xr:uid="{00000000-0005-0000-0000-00000A000000}"/>
    <cellStyle name="Percent" xfId="8" builtinId="5"/>
    <cellStyle name="Percent 2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8</xdr:row>
      <xdr:rowOff>142875</xdr:rowOff>
    </xdr:from>
    <xdr:ext cx="184731" cy="258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82708E-B42B-4282-ADD4-6DC6891FF662}"/>
            </a:ext>
          </a:extLst>
        </xdr:cNvPr>
        <xdr:cNvSpPr txBox="1"/>
      </xdr:nvSpPr>
      <xdr:spPr>
        <a:xfrm>
          <a:off x="7467600" y="1790700"/>
          <a:ext cx="184731" cy="258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8</xdr:row>
      <xdr:rowOff>142875</xdr:rowOff>
    </xdr:from>
    <xdr:ext cx="184731" cy="258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B6EB30-66F7-4F02-862F-B41E69CC1802}"/>
            </a:ext>
          </a:extLst>
        </xdr:cNvPr>
        <xdr:cNvSpPr txBox="1"/>
      </xdr:nvSpPr>
      <xdr:spPr>
        <a:xfrm>
          <a:off x="8029575" y="1790700"/>
          <a:ext cx="184731" cy="258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1AF42181-E809-4D98-BC84-502AAAC8EDB5}" userId="S::shea.shoun@mymanatee.org::202f497f-80ef-4680-8d24-4b4cd86a7bb8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opLeftCell="B5" zoomScaleNormal="100" zoomScaleSheetLayoutView="100" workbookViewId="0">
      <selection activeCell="K15" sqref="K15"/>
    </sheetView>
  </sheetViews>
  <sheetFormatPr defaultColWidth="8.90625" defaultRowHeight="13.2" x14ac:dyDescent="0.25"/>
  <cols>
    <col min="1" max="1" width="8.90625" style="6" hidden="1" customWidth="1"/>
    <col min="2" max="2" width="8.36328125" style="1" customWidth="1"/>
    <col min="3" max="3" width="37.453125" style="6" customWidth="1"/>
    <col min="4" max="4" width="9.1796875" style="1" customWidth="1"/>
    <col min="5" max="5" width="9.1796875" style="4" customWidth="1"/>
    <col min="6" max="6" width="15.81640625" style="5" customWidth="1"/>
    <col min="7" max="7" width="9.1796875" style="5" customWidth="1"/>
    <col min="8" max="16384" width="8.90625" style="6"/>
  </cols>
  <sheetData>
    <row r="1" spans="1:8" hidden="1" x14ac:dyDescent="0.25">
      <c r="C1" s="2"/>
      <c r="D1" s="3"/>
    </row>
    <row r="2" spans="1:8" hidden="1" x14ac:dyDescent="0.25">
      <c r="C2" s="2"/>
      <c r="D2" s="18"/>
    </row>
    <row r="3" spans="1:8" hidden="1" x14ac:dyDescent="0.25">
      <c r="C3" s="2"/>
      <c r="D3" s="3"/>
    </row>
    <row r="4" spans="1:8" ht="12.75" hidden="1" customHeight="1" x14ac:dyDescent="0.25">
      <c r="D4" s="3"/>
      <c r="E4" s="2"/>
      <c r="F4" s="3"/>
      <c r="G4" s="3"/>
    </row>
    <row r="5" spans="1:8" ht="12.75" customHeight="1" x14ac:dyDescent="0.25">
      <c r="C5" s="62" t="s">
        <v>109</v>
      </c>
      <c r="D5" s="62"/>
      <c r="E5" s="62"/>
      <c r="F5" s="62"/>
      <c r="G5" s="3"/>
    </row>
    <row r="6" spans="1:8" ht="13.8" thickBot="1" x14ac:dyDescent="0.3">
      <c r="C6" s="63"/>
      <c r="D6" s="63"/>
      <c r="E6" s="63"/>
      <c r="F6" s="63"/>
    </row>
    <row r="7" spans="1:8" ht="13.8" thickBot="1" x14ac:dyDescent="0.3">
      <c r="B7" s="59" t="s">
        <v>108</v>
      </c>
      <c r="C7" s="60"/>
      <c r="D7" s="60"/>
      <c r="E7" s="60"/>
      <c r="F7" s="60"/>
      <c r="G7" s="61"/>
    </row>
    <row r="8" spans="1:8" s="12" customFormat="1" ht="40.200000000000003" thickBot="1" x14ac:dyDescent="0.3">
      <c r="B8" s="7" t="s">
        <v>0</v>
      </c>
      <c r="C8" s="8" t="s">
        <v>1</v>
      </c>
      <c r="D8" s="8" t="s">
        <v>68</v>
      </c>
      <c r="E8" s="9" t="s">
        <v>69</v>
      </c>
      <c r="F8" s="10" t="s">
        <v>2</v>
      </c>
      <c r="G8" s="11" t="s">
        <v>3</v>
      </c>
    </row>
    <row r="9" spans="1:8" x14ac:dyDescent="0.25">
      <c r="B9" s="19">
        <v>1</v>
      </c>
      <c r="C9" s="42" t="s">
        <v>93</v>
      </c>
      <c r="D9" s="20" t="s">
        <v>12</v>
      </c>
      <c r="E9" s="21">
        <v>1</v>
      </c>
      <c r="F9" s="53"/>
      <c r="G9" s="30">
        <f>(E9*F9)</f>
        <v>0</v>
      </c>
      <c r="H9" s="52"/>
    </row>
    <row r="10" spans="1:8" x14ac:dyDescent="0.25">
      <c r="A10" s="6" t="s">
        <v>13</v>
      </c>
      <c r="B10" s="22">
        <f>B9+1</f>
        <v>2</v>
      </c>
      <c r="C10" s="23" t="s">
        <v>11</v>
      </c>
      <c r="D10" s="28" t="s">
        <v>6</v>
      </c>
      <c r="E10" s="29">
        <v>184</v>
      </c>
      <c r="F10" s="54"/>
      <c r="G10" s="30">
        <f>CEILING(E10*F10,1)</f>
        <v>0</v>
      </c>
    </row>
    <row r="11" spans="1:8" x14ac:dyDescent="0.25">
      <c r="B11" s="22">
        <f>B10+1</f>
        <v>3</v>
      </c>
      <c r="C11" s="23" t="s">
        <v>31</v>
      </c>
      <c r="D11" s="24"/>
      <c r="E11" s="25"/>
      <c r="F11" s="55"/>
      <c r="G11" s="26"/>
    </row>
    <row r="12" spans="1:8" x14ac:dyDescent="0.25">
      <c r="A12" s="6" t="s">
        <v>14</v>
      </c>
      <c r="B12" s="27">
        <f>B11+0.01</f>
        <v>3.01</v>
      </c>
      <c r="C12" s="23" t="s">
        <v>32</v>
      </c>
      <c r="D12" s="28" t="s">
        <v>8</v>
      </c>
      <c r="E12" s="29">
        <v>200</v>
      </c>
      <c r="F12" s="54"/>
      <c r="G12" s="30">
        <f t="shared" ref="G12:G62" si="0">CEILING(E12*F12,1)</f>
        <v>0</v>
      </c>
    </row>
    <row r="13" spans="1:8" x14ac:dyDescent="0.25">
      <c r="A13" s="6" t="s">
        <v>15</v>
      </c>
      <c r="B13" s="27">
        <f>B12+0.01</f>
        <v>3.0199999999999996</v>
      </c>
      <c r="C13" s="23" t="s">
        <v>33</v>
      </c>
      <c r="D13" s="28" t="s">
        <v>8</v>
      </c>
      <c r="E13" s="29">
        <v>1685</v>
      </c>
      <c r="F13" s="54"/>
      <c r="G13" s="30">
        <f t="shared" si="0"/>
        <v>0</v>
      </c>
    </row>
    <row r="14" spans="1:8" ht="12.75" customHeight="1" x14ac:dyDescent="0.25">
      <c r="A14" s="6" t="s">
        <v>22</v>
      </c>
      <c r="B14" s="22">
        <f>B11+1</f>
        <v>4</v>
      </c>
      <c r="C14" s="23" t="s">
        <v>88</v>
      </c>
      <c r="D14" s="28" t="s">
        <v>8</v>
      </c>
      <c r="E14" s="29">
        <v>715</v>
      </c>
      <c r="F14" s="54"/>
      <c r="G14" s="30">
        <f t="shared" si="0"/>
        <v>0</v>
      </c>
    </row>
    <row r="15" spans="1:8" x14ac:dyDescent="0.25">
      <c r="A15" s="6" t="s">
        <v>16</v>
      </c>
      <c r="B15" s="22">
        <f>B14+1</f>
        <v>5</v>
      </c>
      <c r="C15" s="23" t="s">
        <v>59</v>
      </c>
      <c r="D15" s="24"/>
      <c r="E15" s="31"/>
      <c r="F15" s="55"/>
      <c r="G15" s="26"/>
    </row>
    <row r="16" spans="1:8" x14ac:dyDescent="0.25">
      <c r="B16" s="27">
        <f>B15+0.01</f>
        <v>5.01</v>
      </c>
      <c r="C16" s="23" t="s">
        <v>58</v>
      </c>
      <c r="D16" s="28" t="s">
        <v>8</v>
      </c>
      <c r="E16" s="29">
        <v>1328</v>
      </c>
      <c r="F16" s="54"/>
      <c r="G16" s="30">
        <f t="shared" si="0"/>
        <v>0</v>
      </c>
    </row>
    <row r="17" spans="1:7" x14ac:dyDescent="0.25">
      <c r="A17" s="6" t="s">
        <v>17</v>
      </c>
      <c r="B17" s="22">
        <f>B15+1</f>
        <v>6</v>
      </c>
      <c r="C17" s="32" t="s">
        <v>9</v>
      </c>
      <c r="D17" s="28" t="s">
        <v>8</v>
      </c>
      <c r="E17" s="29">
        <v>5899</v>
      </c>
      <c r="F17" s="54"/>
      <c r="G17" s="30">
        <f t="shared" si="0"/>
        <v>0</v>
      </c>
    </row>
    <row r="18" spans="1:7" x14ac:dyDescent="0.25">
      <c r="A18" s="6" t="s">
        <v>18</v>
      </c>
      <c r="B18" s="22">
        <f t="shared" ref="B18:B20" si="1">B17+1</f>
        <v>7</v>
      </c>
      <c r="C18" s="32" t="s">
        <v>34</v>
      </c>
      <c r="D18" s="28" t="s">
        <v>10</v>
      </c>
      <c r="E18" s="29">
        <v>22</v>
      </c>
      <c r="F18" s="54"/>
      <c r="G18" s="30">
        <f t="shared" si="0"/>
        <v>0</v>
      </c>
    </row>
    <row r="19" spans="1:7" x14ac:dyDescent="0.25">
      <c r="A19" s="6" t="s">
        <v>35</v>
      </c>
      <c r="B19" s="22">
        <f t="shared" si="1"/>
        <v>8</v>
      </c>
      <c r="C19" s="32" t="s">
        <v>66</v>
      </c>
      <c r="D19" s="28" t="s">
        <v>7</v>
      </c>
      <c r="E19" s="29">
        <v>2</v>
      </c>
      <c r="F19" s="54"/>
      <c r="G19" s="30">
        <f t="shared" si="0"/>
        <v>0</v>
      </c>
    </row>
    <row r="20" spans="1:7" ht="26.4" x14ac:dyDescent="0.25">
      <c r="A20" s="6" t="s">
        <v>65</v>
      </c>
      <c r="B20" s="22">
        <f t="shared" si="1"/>
        <v>9</v>
      </c>
      <c r="C20" s="34" t="s">
        <v>102</v>
      </c>
      <c r="D20" s="28" t="s">
        <v>7</v>
      </c>
      <c r="E20" s="29">
        <v>48</v>
      </c>
      <c r="F20" s="54"/>
      <c r="G20" s="30">
        <f t="shared" si="0"/>
        <v>0</v>
      </c>
    </row>
    <row r="21" spans="1:7" x14ac:dyDescent="0.25">
      <c r="B21" s="22" t="s">
        <v>100</v>
      </c>
      <c r="C21" s="34" t="s">
        <v>101</v>
      </c>
      <c r="D21" s="28" t="s">
        <v>7</v>
      </c>
      <c r="E21" s="29">
        <v>96</v>
      </c>
      <c r="F21" s="54"/>
      <c r="G21" s="30">
        <f t="shared" si="0"/>
        <v>0</v>
      </c>
    </row>
    <row r="22" spans="1:7" x14ac:dyDescent="0.25">
      <c r="B22" s="22">
        <f>B20+1</f>
        <v>10</v>
      </c>
      <c r="C22" s="23" t="s">
        <v>90</v>
      </c>
      <c r="D22" s="51" t="s">
        <v>7</v>
      </c>
      <c r="E22" s="29">
        <v>12</v>
      </c>
      <c r="F22" s="54"/>
      <c r="G22" s="30">
        <f t="shared" ref="G22" si="2">CEILING(E22*F22,1)</f>
        <v>0</v>
      </c>
    </row>
    <row r="23" spans="1:7" ht="12.75" customHeight="1" x14ac:dyDescent="0.25">
      <c r="B23" s="22">
        <f>B22+1</f>
        <v>11</v>
      </c>
      <c r="C23" s="32" t="s">
        <v>36</v>
      </c>
      <c r="D23" s="24"/>
      <c r="E23" s="24"/>
      <c r="F23" s="55"/>
      <c r="G23" s="26"/>
    </row>
    <row r="24" spans="1:7" x14ac:dyDescent="0.25">
      <c r="A24" s="6" t="s">
        <v>39</v>
      </c>
      <c r="B24" s="27">
        <f>B23+0.01</f>
        <v>11.01</v>
      </c>
      <c r="C24" s="32" t="s">
        <v>28</v>
      </c>
      <c r="D24" s="28" t="s">
        <v>7</v>
      </c>
      <c r="E24" s="29">
        <v>1</v>
      </c>
      <c r="F24" s="54"/>
      <c r="G24" s="30">
        <f t="shared" si="0"/>
        <v>0</v>
      </c>
    </row>
    <row r="25" spans="1:7" x14ac:dyDescent="0.25">
      <c r="B25" s="22">
        <f>B23+1</f>
        <v>12</v>
      </c>
      <c r="C25" s="32" t="s">
        <v>37</v>
      </c>
      <c r="D25" s="24"/>
      <c r="E25" s="24"/>
      <c r="F25" s="55"/>
      <c r="G25" s="26"/>
    </row>
    <row r="26" spans="1:7" x14ac:dyDescent="0.25">
      <c r="A26" s="6" t="s">
        <v>38</v>
      </c>
      <c r="B26" s="27">
        <f>B25+0.01</f>
        <v>12.01</v>
      </c>
      <c r="C26" s="32" t="s">
        <v>56</v>
      </c>
      <c r="D26" s="33" t="s">
        <v>6</v>
      </c>
      <c r="E26" s="29">
        <v>4953</v>
      </c>
      <c r="F26" s="54"/>
      <c r="G26" s="30">
        <f t="shared" si="0"/>
        <v>0</v>
      </c>
    </row>
    <row r="27" spans="1:7" x14ac:dyDescent="0.25">
      <c r="A27" s="6" t="s">
        <v>40</v>
      </c>
      <c r="B27" s="27">
        <f t="shared" ref="B27:B28" si="3">B26+0.01</f>
        <v>12.02</v>
      </c>
      <c r="C27" s="32" t="s">
        <v>57</v>
      </c>
      <c r="D27" s="33" t="s">
        <v>6</v>
      </c>
      <c r="E27" s="29">
        <v>615</v>
      </c>
      <c r="F27" s="54"/>
      <c r="G27" s="30">
        <f t="shared" si="0"/>
        <v>0</v>
      </c>
    </row>
    <row r="28" spans="1:7" x14ac:dyDescent="0.25">
      <c r="A28" s="6" t="s">
        <v>41</v>
      </c>
      <c r="B28" s="27">
        <f t="shared" si="3"/>
        <v>12.03</v>
      </c>
      <c r="C28" s="32" t="s">
        <v>89</v>
      </c>
      <c r="D28" s="33" t="s">
        <v>6</v>
      </c>
      <c r="E28" s="29">
        <v>485</v>
      </c>
      <c r="F28" s="54"/>
      <c r="G28" s="30">
        <f t="shared" si="0"/>
        <v>0</v>
      </c>
    </row>
    <row r="29" spans="1:7" ht="26.4" x14ac:dyDescent="0.25">
      <c r="B29" s="22">
        <f>B25+1</f>
        <v>13</v>
      </c>
      <c r="C29" s="34" t="s">
        <v>82</v>
      </c>
      <c r="D29" s="33" t="s">
        <v>6</v>
      </c>
      <c r="E29" s="29">
        <v>51</v>
      </c>
      <c r="F29" s="54"/>
      <c r="G29" s="30">
        <f t="shared" si="0"/>
        <v>0</v>
      </c>
    </row>
    <row r="30" spans="1:7" x14ac:dyDescent="0.25">
      <c r="B30" s="22">
        <f>B29+1</f>
        <v>14</v>
      </c>
      <c r="C30" s="32" t="s">
        <v>42</v>
      </c>
      <c r="D30" s="24"/>
      <c r="E30" s="24"/>
      <c r="F30" s="55"/>
      <c r="G30" s="26"/>
    </row>
    <row r="31" spans="1:7" x14ac:dyDescent="0.25">
      <c r="A31" s="6" t="s">
        <v>43</v>
      </c>
      <c r="B31" s="27">
        <f>B30+0.01</f>
        <v>14.01</v>
      </c>
      <c r="C31" s="32" t="s">
        <v>97</v>
      </c>
      <c r="D31" s="33" t="s">
        <v>7</v>
      </c>
      <c r="E31" s="29">
        <v>37</v>
      </c>
      <c r="F31" s="54"/>
      <c r="G31" s="30">
        <f t="shared" si="0"/>
        <v>0</v>
      </c>
    </row>
    <row r="32" spans="1:7" x14ac:dyDescent="0.25">
      <c r="A32" s="6" t="s">
        <v>23</v>
      </c>
      <c r="B32" s="27">
        <f t="shared" ref="B32:B35" si="4">B31+0.01</f>
        <v>14.02</v>
      </c>
      <c r="C32" s="32" t="s">
        <v>70</v>
      </c>
      <c r="D32" s="33" t="s">
        <v>7</v>
      </c>
      <c r="E32" s="29">
        <v>43</v>
      </c>
      <c r="F32" s="54"/>
      <c r="G32" s="30">
        <f t="shared" si="0"/>
        <v>0</v>
      </c>
    </row>
    <row r="33" spans="1:7" x14ac:dyDescent="0.25">
      <c r="B33" s="27">
        <f t="shared" si="4"/>
        <v>14.03</v>
      </c>
      <c r="C33" s="32" t="s">
        <v>98</v>
      </c>
      <c r="D33" s="33" t="s">
        <v>7</v>
      </c>
      <c r="E33" s="29">
        <v>5</v>
      </c>
      <c r="F33" s="54"/>
      <c r="G33" s="30">
        <f t="shared" si="0"/>
        <v>0</v>
      </c>
    </row>
    <row r="34" spans="1:7" x14ac:dyDescent="0.25">
      <c r="B34" s="27">
        <f t="shared" si="4"/>
        <v>14.04</v>
      </c>
      <c r="C34" s="32" t="s">
        <v>71</v>
      </c>
      <c r="D34" s="33" t="s">
        <v>7</v>
      </c>
      <c r="E34" s="29">
        <v>2</v>
      </c>
      <c r="F34" s="54"/>
      <c r="G34" s="30">
        <f t="shared" si="0"/>
        <v>0</v>
      </c>
    </row>
    <row r="35" spans="1:7" x14ac:dyDescent="0.25">
      <c r="B35" s="27">
        <f t="shared" si="4"/>
        <v>14.049999999999999</v>
      </c>
      <c r="C35" s="32" t="s">
        <v>72</v>
      </c>
      <c r="D35" s="33" t="s">
        <v>6</v>
      </c>
      <c r="E35" s="29">
        <v>613</v>
      </c>
      <c r="F35" s="54"/>
      <c r="G35" s="30">
        <f t="shared" si="0"/>
        <v>0</v>
      </c>
    </row>
    <row r="36" spans="1:7" x14ac:dyDescent="0.25">
      <c r="A36" s="6" t="s">
        <v>44</v>
      </c>
      <c r="B36" s="22">
        <f>B30+1</f>
        <v>15</v>
      </c>
      <c r="C36" s="23" t="s">
        <v>92</v>
      </c>
      <c r="D36" s="48" t="s">
        <v>7</v>
      </c>
      <c r="E36" s="49">
        <v>24</v>
      </c>
      <c r="F36" s="56"/>
      <c r="G36" s="50">
        <f t="shared" si="0"/>
        <v>0</v>
      </c>
    </row>
    <row r="37" spans="1:7" x14ac:dyDescent="0.25">
      <c r="A37" s="6" t="s">
        <v>19</v>
      </c>
      <c r="B37" s="22">
        <f>B36+1</f>
        <v>16</v>
      </c>
      <c r="C37" s="32" t="s">
        <v>25</v>
      </c>
      <c r="D37" s="24"/>
      <c r="E37" s="24"/>
      <c r="F37" s="55"/>
      <c r="G37" s="26"/>
    </row>
    <row r="38" spans="1:7" x14ac:dyDescent="0.25">
      <c r="B38" s="27">
        <f>B37+0.01</f>
        <v>16.010000000000002</v>
      </c>
      <c r="C38" s="32" t="s">
        <v>27</v>
      </c>
      <c r="D38" s="28" t="s">
        <v>7</v>
      </c>
      <c r="E38" s="29">
        <v>6</v>
      </c>
      <c r="F38" s="54"/>
      <c r="G38" s="30">
        <f t="shared" si="0"/>
        <v>0</v>
      </c>
    </row>
    <row r="39" spans="1:7" x14ac:dyDescent="0.25">
      <c r="B39" s="27">
        <f t="shared" ref="B39:B46" si="5">B38+0.01</f>
        <v>16.020000000000003</v>
      </c>
      <c r="C39" s="32" t="s">
        <v>96</v>
      </c>
      <c r="D39" s="28" t="s">
        <v>7</v>
      </c>
      <c r="E39" s="29">
        <v>24</v>
      </c>
      <c r="F39" s="54"/>
      <c r="G39" s="30">
        <f t="shared" si="0"/>
        <v>0</v>
      </c>
    </row>
    <row r="40" spans="1:7" x14ac:dyDescent="0.25">
      <c r="B40" s="27">
        <f t="shared" si="5"/>
        <v>16.030000000000005</v>
      </c>
      <c r="C40" s="32" t="s">
        <v>83</v>
      </c>
      <c r="D40" s="35" t="s">
        <v>7</v>
      </c>
      <c r="E40" s="29">
        <v>1</v>
      </c>
      <c r="F40" s="54"/>
      <c r="G40" s="30">
        <f t="shared" ref="G40" si="6">CEILING(E40*F40,1)</f>
        <v>0</v>
      </c>
    </row>
    <row r="41" spans="1:7" x14ac:dyDescent="0.25">
      <c r="B41" s="27">
        <f t="shared" si="5"/>
        <v>16.040000000000006</v>
      </c>
      <c r="C41" s="32" t="s">
        <v>76</v>
      </c>
      <c r="D41" s="35" t="s">
        <v>7</v>
      </c>
      <c r="E41" s="29">
        <v>1</v>
      </c>
      <c r="F41" s="54"/>
      <c r="G41" s="30">
        <f t="shared" si="0"/>
        <v>0</v>
      </c>
    </row>
    <row r="42" spans="1:7" x14ac:dyDescent="0.25">
      <c r="B42" s="27">
        <f t="shared" si="5"/>
        <v>16.050000000000008</v>
      </c>
      <c r="C42" s="32" t="s">
        <v>95</v>
      </c>
      <c r="D42" s="35" t="s">
        <v>7</v>
      </c>
      <c r="E42" s="29">
        <v>3</v>
      </c>
      <c r="F42" s="54"/>
      <c r="G42" s="30">
        <f t="shared" si="0"/>
        <v>0</v>
      </c>
    </row>
    <row r="43" spans="1:7" x14ac:dyDescent="0.25">
      <c r="B43" s="27">
        <f t="shared" si="5"/>
        <v>16.060000000000009</v>
      </c>
      <c r="C43" s="32" t="s">
        <v>99</v>
      </c>
      <c r="D43" s="35" t="s">
        <v>7</v>
      </c>
      <c r="E43" s="29">
        <v>2</v>
      </c>
      <c r="F43" s="54"/>
      <c r="G43" s="30">
        <f t="shared" ref="G43" si="7">CEILING(E43*F43,1)</f>
        <v>0</v>
      </c>
    </row>
    <row r="44" spans="1:7" x14ac:dyDescent="0.25">
      <c r="B44" s="27">
        <f t="shared" si="5"/>
        <v>16.070000000000011</v>
      </c>
      <c r="C44" s="32" t="s">
        <v>104</v>
      </c>
      <c r="D44" s="35" t="s">
        <v>7</v>
      </c>
      <c r="E44" s="29">
        <v>1</v>
      </c>
      <c r="F44" s="54"/>
      <c r="G44" s="30">
        <f t="shared" si="0"/>
        <v>0</v>
      </c>
    </row>
    <row r="45" spans="1:7" x14ac:dyDescent="0.25">
      <c r="B45" s="27">
        <f t="shared" si="5"/>
        <v>16.080000000000013</v>
      </c>
      <c r="C45" s="32" t="s">
        <v>75</v>
      </c>
      <c r="D45" s="35" t="s">
        <v>7</v>
      </c>
      <c r="E45" s="29">
        <v>2</v>
      </c>
      <c r="F45" s="56"/>
      <c r="G45" s="30">
        <f t="shared" si="0"/>
        <v>0</v>
      </c>
    </row>
    <row r="46" spans="1:7" x14ac:dyDescent="0.25">
      <c r="B46" s="27">
        <f t="shared" si="5"/>
        <v>16.090000000000014</v>
      </c>
      <c r="C46" s="32" t="s">
        <v>103</v>
      </c>
      <c r="D46" s="35" t="s">
        <v>7</v>
      </c>
      <c r="E46" s="29">
        <v>2</v>
      </c>
      <c r="F46" s="56"/>
      <c r="G46" s="30">
        <f t="shared" ref="G46" si="8">CEILING(E46*F46,1)</f>
        <v>0</v>
      </c>
    </row>
    <row r="47" spans="1:7" x14ac:dyDescent="0.25">
      <c r="B47" s="22">
        <f>B37+1</f>
        <v>17</v>
      </c>
      <c r="C47" s="32" t="s">
        <v>26</v>
      </c>
      <c r="D47" s="24"/>
      <c r="E47" s="24"/>
      <c r="F47" s="55"/>
      <c r="G47" s="26"/>
    </row>
    <row r="48" spans="1:7" x14ac:dyDescent="0.25">
      <c r="A48" s="6" t="s">
        <v>45</v>
      </c>
      <c r="B48" s="27">
        <f>B47+0.01</f>
        <v>17.010000000000002</v>
      </c>
      <c r="C48" s="32" t="s">
        <v>28</v>
      </c>
      <c r="D48" s="28" t="s">
        <v>7</v>
      </c>
      <c r="E48" s="29">
        <v>2</v>
      </c>
      <c r="F48" s="54"/>
      <c r="G48" s="30">
        <f t="shared" si="0"/>
        <v>0</v>
      </c>
    </row>
    <row r="49" spans="1:7" x14ac:dyDescent="0.25">
      <c r="A49" s="6" t="s">
        <v>46</v>
      </c>
      <c r="B49" s="27">
        <f t="shared" ref="B49:B50" si="9">B48+0.01</f>
        <v>17.020000000000003</v>
      </c>
      <c r="C49" s="32" t="s">
        <v>29</v>
      </c>
      <c r="D49" s="28" t="s">
        <v>7</v>
      </c>
      <c r="E49" s="29">
        <v>85</v>
      </c>
      <c r="F49" s="54"/>
      <c r="G49" s="30">
        <f t="shared" si="0"/>
        <v>0</v>
      </c>
    </row>
    <row r="50" spans="1:7" x14ac:dyDescent="0.25">
      <c r="A50" s="6" t="s">
        <v>47</v>
      </c>
      <c r="B50" s="27">
        <f t="shared" si="9"/>
        <v>17.030000000000005</v>
      </c>
      <c r="C50" s="32" t="s">
        <v>30</v>
      </c>
      <c r="D50" s="28" t="s">
        <v>7</v>
      </c>
      <c r="E50" s="29">
        <v>9</v>
      </c>
      <c r="F50" s="54"/>
      <c r="G50" s="30">
        <f t="shared" si="0"/>
        <v>0</v>
      </c>
    </row>
    <row r="51" spans="1:7" x14ac:dyDescent="0.25">
      <c r="B51" s="22">
        <f>B47+1</f>
        <v>18</v>
      </c>
      <c r="C51" s="32" t="s">
        <v>60</v>
      </c>
      <c r="D51" s="24"/>
      <c r="E51" s="24"/>
      <c r="F51" s="55"/>
      <c r="G51" s="26"/>
    </row>
    <row r="52" spans="1:7" x14ac:dyDescent="0.25">
      <c r="A52" s="6" t="s">
        <v>48</v>
      </c>
      <c r="B52" s="27">
        <f>B51+0.01</f>
        <v>18.010000000000002</v>
      </c>
      <c r="C52" s="32" t="s">
        <v>61</v>
      </c>
      <c r="D52" s="28" t="s">
        <v>7</v>
      </c>
      <c r="E52" s="29">
        <v>2</v>
      </c>
      <c r="F52" s="54"/>
      <c r="G52" s="30">
        <f t="shared" si="0"/>
        <v>0</v>
      </c>
    </row>
    <row r="53" spans="1:7" x14ac:dyDescent="0.25">
      <c r="A53" s="6" t="s">
        <v>20</v>
      </c>
      <c r="B53" s="27">
        <f t="shared" ref="B53:B55" si="10">B52+0.01</f>
        <v>18.020000000000003</v>
      </c>
      <c r="C53" s="32" t="s">
        <v>62</v>
      </c>
      <c r="D53" s="28" t="s">
        <v>7</v>
      </c>
      <c r="E53" s="29">
        <v>18</v>
      </c>
      <c r="F53" s="54"/>
      <c r="G53" s="30">
        <f t="shared" si="0"/>
        <v>0</v>
      </c>
    </row>
    <row r="54" spans="1:7" x14ac:dyDescent="0.25">
      <c r="A54" s="6" t="s">
        <v>55</v>
      </c>
      <c r="B54" s="27">
        <f t="shared" si="10"/>
        <v>18.030000000000005</v>
      </c>
      <c r="C54" s="32" t="s">
        <v>63</v>
      </c>
      <c r="D54" s="28" t="s">
        <v>7</v>
      </c>
      <c r="E54" s="29">
        <v>2</v>
      </c>
      <c r="F54" s="54"/>
      <c r="G54" s="30">
        <f t="shared" si="0"/>
        <v>0</v>
      </c>
    </row>
    <row r="55" spans="1:7" x14ac:dyDescent="0.25">
      <c r="B55" s="27">
        <f t="shared" si="10"/>
        <v>18.040000000000006</v>
      </c>
      <c r="C55" s="32" t="s">
        <v>74</v>
      </c>
      <c r="D55" s="28" t="s">
        <v>7</v>
      </c>
      <c r="E55" s="29">
        <v>3</v>
      </c>
      <c r="F55" s="54"/>
      <c r="G55" s="30">
        <f t="shared" si="0"/>
        <v>0</v>
      </c>
    </row>
    <row r="56" spans="1:7" x14ac:dyDescent="0.25">
      <c r="A56" s="6" t="s">
        <v>77</v>
      </c>
      <c r="B56" s="22">
        <f>B51+1</f>
        <v>19</v>
      </c>
      <c r="C56" s="32" t="s">
        <v>79</v>
      </c>
      <c r="D56" s="28" t="s">
        <v>7</v>
      </c>
      <c r="E56" s="29">
        <v>1</v>
      </c>
      <c r="F56" s="54"/>
      <c r="G56" s="30">
        <f t="shared" si="0"/>
        <v>0</v>
      </c>
    </row>
    <row r="57" spans="1:7" x14ac:dyDescent="0.25">
      <c r="A57" s="6" t="s">
        <v>78</v>
      </c>
      <c r="B57" s="22">
        <f>B56+1</f>
        <v>20</v>
      </c>
      <c r="C57" s="32" t="s">
        <v>80</v>
      </c>
      <c r="D57" s="28" t="s">
        <v>7</v>
      </c>
      <c r="E57" s="29">
        <v>1</v>
      </c>
      <c r="F57" s="54"/>
      <c r="G57" s="30">
        <f t="shared" si="0"/>
        <v>0</v>
      </c>
    </row>
    <row r="58" spans="1:7" x14ac:dyDescent="0.25">
      <c r="A58" s="6" t="s">
        <v>49</v>
      </c>
      <c r="B58" s="22">
        <f>B57+1</f>
        <v>21</v>
      </c>
      <c r="C58" s="32" t="s">
        <v>24</v>
      </c>
      <c r="D58" s="28" t="s">
        <v>7</v>
      </c>
      <c r="E58" s="29">
        <v>5</v>
      </c>
      <c r="F58" s="54"/>
      <c r="G58" s="30">
        <f t="shared" si="0"/>
        <v>0</v>
      </c>
    </row>
    <row r="59" spans="1:7" x14ac:dyDescent="0.25">
      <c r="B59" s="22">
        <f>B58+1</f>
        <v>22</v>
      </c>
      <c r="C59" s="32" t="s">
        <v>81</v>
      </c>
      <c r="D59" s="35" t="s">
        <v>7</v>
      </c>
      <c r="E59" s="29">
        <v>5</v>
      </c>
      <c r="F59" s="57"/>
      <c r="G59" s="36">
        <f t="shared" si="0"/>
        <v>0</v>
      </c>
    </row>
    <row r="60" spans="1:7" x14ac:dyDescent="0.25">
      <c r="B60" s="22">
        <f>B59+1</f>
        <v>23</v>
      </c>
      <c r="C60" s="32" t="s">
        <v>50</v>
      </c>
      <c r="D60" s="24"/>
      <c r="E60" s="24"/>
      <c r="F60" s="55"/>
      <c r="G60" s="26"/>
    </row>
    <row r="61" spans="1:7" x14ac:dyDescent="0.25">
      <c r="A61" s="6" t="s">
        <v>53</v>
      </c>
      <c r="B61" s="27">
        <f>B60+0.01</f>
        <v>23.01</v>
      </c>
      <c r="C61" s="32" t="s">
        <v>51</v>
      </c>
      <c r="D61" s="28" t="s">
        <v>7</v>
      </c>
      <c r="E61" s="29">
        <v>1</v>
      </c>
      <c r="F61" s="54"/>
      <c r="G61" s="30">
        <f t="shared" si="0"/>
        <v>0</v>
      </c>
    </row>
    <row r="62" spans="1:7" x14ac:dyDescent="0.25">
      <c r="A62" s="6" t="s">
        <v>54</v>
      </c>
      <c r="B62" s="27">
        <f>B61+0.01</f>
        <v>23.020000000000003</v>
      </c>
      <c r="C62" s="32" t="s">
        <v>52</v>
      </c>
      <c r="D62" s="28" t="s">
        <v>7</v>
      </c>
      <c r="E62" s="29">
        <v>1</v>
      </c>
      <c r="F62" s="54"/>
      <c r="G62" s="30">
        <f t="shared" si="0"/>
        <v>0</v>
      </c>
    </row>
    <row r="63" spans="1:7" x14ac:dyDescent="0.25">
      <c r="B63" s="22">
        <f>B60+1</f>
        <v>24</v>
      </c>
      <c r="C63" s="32" t="s">
        <v>64</v>
      </c>
      <c r="D63" s="28" t="s">
        <v>12</v>
      </c>
      <c r="E63" s="29">
        <v>1</v>
      </c>
      <c r="F63" s="54"/>
      <c r="G63" s="30">
        <f t="shared" ref="G63:G68" si="11">CEILING(E63*F63,1)</f>
        <v>0</v>
      </c>
    </row>
    <row r="64" spans="1:7" x14ac:dyDescent="0.25">
      <c r="B64" s="22">
        <f>B63+1</f>
        <v>25</v>
      </c>
      <c r="C64" s="32" t="s">
        <v>73</v>
      </c>
      <c r="D64" s="28" t="s">
        <v>7</v>
      </c>
      <c r="E64" s="29">
        <v>25</v>
      </c>
      <c r="F64" s="54"/>
      <c r="G64" s="30">
        <f t="shared" si="11"/>
        <v>0</v>
      </c>
    </row>
    <row r="65" spans="2:8" x14ac:dyDescent="0.25">
      <c r="B65" s="22">
        <f t="shared" ref="B65:B69" si="12">B64+1</f>
        <v>26</v>
      </c>
      <c r="C65" s="32" t="s">
        <v>91</v>
      </c>
      <c r="D65" s="28" t="s">
        <v>12</v>
      </c>
      <c r="E65" s="29">
        <v>1</v>
      </c>
      <c r="F65" s="54"/>
      <c r="G65" s="30">
        <f t="shared" si="11"/>
        <v>0</v>
      </c>
    </row>
    <row r="66" spans="2:8" x14ac:dyDescent="0.25">
      <c r="B66" s="22">
        <f t="shared" si="12"/>
        <v>27</v>
      </c>
      <c r="C66" s="32" t="s">
        <v>67</v>
      </c>
      <c r="D66" s="28" t="s">
        <v>10</v>
      </c>
      <c r="E66" s="29">
        <v>40</v>
      </c>
      <c r="F66" s="54"/>
      <c r="G66" s="30">
        <f t="shared" si="11"/>
        <v>0</v>
      </c>
    </row>
    <row r="67" spans="2:8" x14ac:dyDescent="0.25">
      <c r="B67" s="22">
        <f t="shared" si="12"/>
        <v>28</v>
      </c>
      <c r="C67" s="32" t="s">
        <v>85</v>
      </c>
      <c r="D67" s="28" t="s">
        <v>84</v>
      </c>
      <c r="E67" s="29">
        <v>50</v>
      </c>
      <c r="F67" s="54"/>
      <c r="G67" s="30">
        <f t="shared" si="11"/>
        <v>0</v>
      </c>
    </row>
    <row r="68" spans="2:8" x14ac:dyDescent="0.25">
      <c r="B68" s="22">
        <f t="shared" si="12"/>
        <v>29</v>
      </c>
      <c r="C68" s="32" t="s">
        <v>87</v>
      </c>
      <c r="D68" s="28" t="s">
        <v>7</v>
      </c>
      <c r="E68" s="29">
        <v>7</v>
      </c>
      <c r="F68" s="54"/>
      <c r="G68" s="30">
        <f t="shared" si="11"/>
        <v>0</v>
      </c>
    </row>
    <row r="69" spans="2:8" x14ac:dyDescent="0.25">
      <c r="B69" s="22">
        <f t="shared" si="12"/>
        <v>30</v>
      </c>
      <c r="C69" s="32" t="s">
        <v>86</v>
      </c>
      <c r="D69" s="28" t="s">
        <v>7</v>
      </c>
      <c r="E69" s="29">
        <v>7</v>
      </c>
      <c r="F69" s="54"/>
      <c r="G69" s="30">
        <f t="shared" ref="G69" si="13">CEILING(E69*F69,1)</f>
        <v>0</v>
      </c>
    </row>
    <row r="70" spans="2:8" x14ac:dyDescent="0.25">
      <c r="B70" s="22">
        <f>B69+1</f>
        <v>31</v>
      </c>
      <c r="C70" s="32" t="s">
        <v>94</v>
      </c>
      <c r="D70" s="28" t="s">
        <v>12</v>
      </c>
      <c r="E70" s="29">
        <v>1</v>
      </c>
      <c r="F70" s="54"/>
      <c r="G70" s="30">
        <f>(E70*F70)</f>
        <v>0</v>
      </c>
      <c r="H70" s="52"/>
    </row>
    <row r="71" spans="2:8" x14ac:dyDescent="0.25">
      <c r="B71" s="22"/>
      <c r="C71" s="32"/>
      <c r="D71" s="28"/>
      <c r="E71" s="29"/>
      <c r="F71" s="54"/>
      <c r="G71" s="30"/>
    </row>
    <row r="72" spans="2:8" ht="13.8" thickBot="1" x14ac:dyDescent="0.3">
      <c r="B72" s="37"/>
      <c r="C72" s="38" t="s">
        <v>4</v>
      </c>
      <c r="D72" s="39"/>
      <c r="E72" s="40"/>
      <c r="F72" s="58"/>
      <c r="G72" s="41">
        <f>SUM(G9:G70)</f>
        <v>0</v>
      </c>
    </row>
    <row r="73" spans="2:8" ht="13.8" thickBot="1" x14ac:dyDescent="0.3">
      <c r="B73" s="22">
        <f>B70+1</f>
        <v>32</v>
      </c>
      <c r="C73" s="32" t="s">
        <v>21</v>
      </c>
      <c r="D73" s="28" t="s">
        <v>12</v>
      </c>
      <c r="E73" s="43">
        <v>1</v>
      </c>
      <c r="F73" s="44">
        <v>0.1</v>
      </c>
      <c r="G73" s="45">
        <f>G72*F73</f>
        <v>0</v>
      </c>
    </row>
    <row r="74" spans="2:8" ht="13.8" thickBot="1" x14ac:dyDescent="0.3">
      <c r="B74" s="37"/>
      <c r="C74" s="38" t="s">
        <v>5</v>
      </c>
      <c r="D74" s="39"/>
      <c r="E74" s="40"/>
      <c r="F74" s="46"/>
      <c r="G74" s="47">
        <f>SUM(G72:G73)</f>
        <v>0</v>
      </c>
    </row>
    <row r="75" spans="2:8" x14ac:dyDescent="0.25">
      <c r="B75" s="14"/>
      <c r="C75" s="15"/>
      <c r="D75" s="14"/>
      <c r="E75" s="16"/>
      <c r="F75" s="17"/>
      <c r="G75" s="17"/>
    </row>
    <row r="76" spans="2:8" x14ac:dyDescent="0.25">
      <c r="B76" s="13"/>
      <c r="C76" s="6" t="s">
        <v>105</v>
      </c>
    </row>
    <row r="77" spans="2:8" x14ac:dyDescent="0.25">
      <c r="C77" s="6" t="s">
        <v>106</v>
      </c>
      <c r="D77" s="1" t="s">
        <v>107</v>
      </c>
    </row>
  </sheetData>
  <mergeCells count="2">
    <mergeCell ref="B7:G7"/>
    <mergeCell ref="C5:F6"/>
  </mergeCells>
  <phoneticPr fontId="3" type="noConversion"/>
  <printOptions horizontalCentered="1"/>
  <pageMargins left="0.75" right="0.75" top="1" bottom="1" header="0.5" footer="0.5"/>
  <pageSetup scale="83" fitToHeight="0" orientation="portrait" horizontalDpi="300" verticalDpi="300" r:id="rId1"/>
  <headerFooter alignWithMargins="0">
    <oddHeader>&amp;RRevised Addendum 1</oddHeader>
    <oddFooter>&amp;L&amp;"Times New Roman,Regular"&amp;8&amp;F&amp;C&amp;"Times New Roman,Regular"Page &amp;P of &amp;N&amp;R&amp;"Times New Roman,Regular"&amp;8&amp;D</oddFooter>
  </headerFooter>
  <rowBreaks count="1" manualBreakCount="1">
    <brk id="46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9B60-3E34-4CB2-A53C-52EEC1CF34D7}">
  <sheetPr>
    <pageSetUpPr fitToPage="1"/>
  </sheetPr>
  <dimension ref="A1:H77"/>
  <sheetViews>
    <sheetView tabSelected="1" topLeftCell="B5" zoomScaleNormal="100" zoomScaleSheetLayoutView="100" workbookViewId="0">
      <selection activeCell="C13" sqref="C13"/>
    </sheetView>
  </sheetViews>
  <sheetFormatPr defaultColWidth="8.90625" defaultRowHeight="13.2" x14ac:dyDescent="0.25"/>
  <cols>
    <col min="1" max="1" width="8.90625" style="6" hidden="1" customWidth="1"/>
    <col min="2" max="2" width="8.36328125" style="1" customWidth="1"/>
    <col min="3" max="3" width="37.453125" style="6" customWidth="1"/>
    <col min="4" max="4" width="9.1796875" style="1" customWidth="1"/>
    <col min="5" max="5" width="9.1796875" style="4" customWidth="1"/>
    <col min="6" max="6" width="15.81640625" style="5" customWidth="1"/>
    <col min="7" max="7" width="9.1796875" style="5" customWidth="1"/>
    <col min="8" max="16384" width="8.90625" style="6"/>
  </cols>
  <sheetData>
    <row r="1" spans="1:8" hidden="1" x14ac:dyDescent="0.25">
      <c r="C1" s="2"/>
      <c r="D1" s="3"/>
    </row>
    <row r="2" spans="1:8" hidden="1" x14ac:dyDescent="0.25">
      <c r="C2" s="2"/>
      <c r="D2" s="18"/>
    </row>
    <row r="3" spans="1:8" hidden="1" x14ac:dyDescent="0.25">
      <c r="C3" s="2"/>
      <c r="D3" s="3"/>
    </row>
    <row r="4" spans="1:8" ht="12.75" hidden="1" customHeight="1" x14ac:dyDescent="0.25">
      <c r="D4" s="3"/>
      <c r="E4" s="2"/>
      <c r="F4" s="3"/>
      <c r="G4" s="3"/>
    </row>
    <row r="5" spans="1:8" ht="12.75" customHeight="1" x14ac:dyDescent="0.25">
      <c r="C5" s="62" t="s">
        <v>110</v>
      </c>
      <c r="D5" s="62"/>
      <c r="E5" s="62"/>
      <c r="F5" s="62"/>
      <c r="G5" s="3"/>
    </row>
    <row r="6" spans="1:8" ht="13.8" thickBot="1" x14ac:dyDescent="0.3">
      <c r="C6" s="63"/>
      <c r="D6" s="63"/>
      <c r="E6" s="63"/>
      <c r="F6" s="63"/>
    </row>
    <row r="7" spans="1:8" ht="13.8" thickBot="1" x14ac:dyDescent="0.3">
      <c r="B7" s="59" t="s">
        <v>108</v>
      </c>
      <c r="C7" s="60"/>
      <c r="D7" s="60"/>
      <c r="E7" s="60"/>
      <c r="F7" s="60"/>
      <c r="G7" s="61"/>
    </row>
    <row r="8" spans="1:8" s="12" customFormat="1" ht="40.200000000000003" thickBot="1" x14ac:dyDescent="0.3">
      <c r="B8" s="7" t="s">
        <v>0</v>
      </c>
      <c r="C8" s="8" t="s">
        <v>1</v>
      </c>
      <c r="D8" s="8" t="s">
        <v>68</v>
      </c>
      <c r="E8" s="9" t="s">
        <v>69</v>
      </c>
      <c r="F8" s="10" t="s">
        <v>2</v>
      </c>
      <c r="G8" s="11" t="s">
        <v>3</v>
      </c>
    </row>
    <row r="9" spans="1:8" x14ac:dyDescent="0.25">
      <c r="B9" s="19">
        <v>1</v>
      </c>
      <c r="C9" s="42" t="s">
        <v>93</v>
      </c>
      <c r="D9" s="20" t="s">
        <v>12</v>
      </c>
      <c r="E9" s="21">
        <v>1</v>
      </c>
      <c r="F9" s="53"/>
      <c r="G9" s="30">
        <f>(E9*F9)</f>
        <v>0</v>
      </c>
      <c r="H9" s="52"/>
    </row>
    <row r="10" spans="1:8" x14ac:dyDescent="0.25">
      <c r="A10" s="6" t="s">
        <v>13</v>
      </c>
      <c r="B10" s="22">
        <f>B9+1</f>
        <v>2</v>
      </c>
      <c r="C10" s="23" t="s">
        <v>11</v>
      </c>
      <c r="D10" s="28" t="s">
        <v>6</v>
      </c>
      <c r="E10" s="29">
        <v>184</v>
      </c>
      <c r="F10" s="54"/>
      <c r="G10" s="30">
        <f>CEILING(E10*F10,1)</f>
        <v>0</v>
      </c>
    </row>
    <row r="11" spans="1:8" x14ac:dyDescent="0.25">
      <c r="B11" s="22">
        <f>B10+1</f>
        <v>3</v>
      </c>
      <c r="C11" s="23" t="s">
        <v>31</v>
      </c>
      <c r="D11" s="24"/>
      <c r="E11" s="25"/>
      <c r="F11" s="55"/>
      <c r="G11" s="26"/>
    </row>
    <row r="12" spans="1:8" x14ac:dyDescent="0.25">
      <c r="A12" s="6" t="s">
        <v>14</v>
      </c>
      <c r="B12" s="27">
        <f>B11+0.01</f>
        <v>3.01</v>
      </c>
      <c r="C12" s="23" t="s">
        <v>32</v>
      </c>
      <c r="D12" s="28" t="s">
        <v>8</v>
      </c>
      <c r="E12" s="29">
        <v>200</v>
      </c>
      <c r="F12" s="54"/>
      <c r="G12" s="30">
        <f t="shared" ref="G12:G69" si="0">CEILING(E12*F12,1)</f>
        <v>0</v>
      </c>
    </row>
    <row r="13" spans="1:8" x14ac:dyDescent="0.25">
      <c r="A13" s="6" t="s">
        <v>15</v>
      </c>
      <c r="B13" s="27">
        <f>B12+0.01</f>
        <v>3.0199999999999996</v>
      </c>
      <c r="C13" s="23" t="s">
        <v>33</v>
      </c>
      <c r="D13" s="28" t="s">
        <v>8</v>
      </c>
      <c r="E13" s="29">
        <v>1685</v>
      </c>
      <c r="F13" s="54"/>
      <c r="G13" s="30">
        <f t="shared" si="0"/>
        <v>0</v>
      </c>
    </row>
    <row r="14" spans="1:8" ht="12.75" customHeight="1" x14ac:dyDescent="0.25">
      <c r="A14" s="6" t="s">
        <v>22</v>
      </c>
      <c r="B14" s="22">
        <f>B11+1</f>
        <v>4</v>
      </c>
      <c r="C14" s="23" t="s">
        <v>88</v>
      </c>
      <c r="D14" s="28" t="s">
        <v>8</v>
      </c>
      <c r="E14" s="29">
        <v>715</v>
      </c>
      <c r="F14" s="54"/>
      <c r="G14" s="30">
        <f>CEILING(E14*F14,1)</f>
        <v>0</v>
      </c>
    </row>
    <row r="15" spans="1:8" x14ac:dyDescent="0.25">
      <c r="A15" s="6" t="s">
        <v>16</v>
      </c>
      <c r="B15" s="22">
        <f>B14+1</f>
        <v>5</v>
      </c>
      <c r="C15" s="23" t="s">
        <v>59</v>
      </c>
      <c r="D15" s="24"/>
      <c r="E15" s="31"/>
      <c r="F15" s="55"/>
      <c r="G15" s="26"/>
    </row>
    <row r="16" spans="1:8" x14ac:dyDescent="0.25">
      <c r="B16" s="27">
        <f>B15+0.01</f>
        <v>5.01</v>
      </c>
      <c r="C16" s="23" t="s">
        <v>58</v>
      </c>
      <c r="D16" s="28" t="s">
        <v>8</v>
      </c>
      <c r="E16" s="29">
        <v>1328</v>
      </c>
      <c r="F16" s="54"/>
      <c r="G16" s="30">
        <f t="shared" si="0"/>
        <v>0</v>
      </c>
    </row>
    <row r="17" spans="1:7" x14ac:dyDescent="0.25">
      <c r="A17" s="6" t="s">
        <v>17</v>
      </c>
      <c r="B17" s="22">
        <f>B15+1</f>
        <v>6</v>
      </c>
      <c r="C17" s="32" t="s">
        <v>9</v>
      </c>
      <c r="D17" s="28" t="s">
        <v>8</v>
      </c>
      <c r="E17" s="29">
        <v>5899</v>
      </c>
      <c r="F17" s="54"/>
      <c r="G17" s="30">
        <f t="shared" si="0"/>
        <v>0</v>
      </c>
    </row>
    <row r="18" spans="1:7" x14ac:dyDescent="0.25">
      <c r="A18" s="6" t="s">
        <v>18</v>
      </c>
      <c r="B18" s="22">
        <f t="shared" ref="B18:B20" si="1">B17+1</f>
        <v>7</v>
      </c>
      <c r="C18" s="32" t="s">
        <v>34</v>
      </c>
      <c r="D18" s="28" t="s">
        <v>10</v>
      </c>
      <c r="E18" s="29">
        <v>22</v>
      </c>
      <c r="F18" s="54"/>
      <c r="G18" s="30">
        <f t="shared" si="0"/>
        <v>0</v>
      </c>
    </row>
    <row r="19" spans="1:7" x14ac:dyDescent="0.25">
      <c r="A19" s="6" t="s">
        <v>35</v>
      </c>
      <c r="B19" s="22">
        <f t="shared" si="1"/>
        <v>8</v>
      </c>
      <c r="C19" s="32" t="s">
        <v>66</v>
      </c>
      <c r="D19" s="28" t="s">
        <v>7</v>
      </c>
      <c r="E19" s="29">
        <v>2</v>
      </c>
      <c r="F19" s="54"/>
      <c r="G19" s="30">
        <f t="shared" si="0"/>
        <v>0</v>
      </c>
    </row>
    <row r="20" spans="1:7" ht="26.4" x14ac:dyDescent="0.25">
      <c r="A20" s="6" t="s">
        <v>65</v>
      </c>
      <c r="B20" s="22">
        <f t="shared" si="1"/>
        <v>9</v>
      </c>
      <c r="C20" s="34" t="s">
        <v>102</v>
      </c>
      <c r="D20" s="28" t="s">
        <v>7</v>
      </c>
      <c r="E20" s="29">
        <v>48</v>
      </c>
      <c r="F20" s="54"/>
      <c r="G20" s="30">
        <f t="shared" si="0"/>
        <v>0</v>
      </c>
    </row>
    <row r="21" spans="1:7" x14ac:dyDescent="0.25">
      <c r="B21" s="22" t="s">
        <v>100</v>
      </c>
      <c r="C21" s="34" t="s">
        <v>101</v>
      </c>
      <c r="D21" s="28" t="s">
        <v>7</v>
      </c>
      <c r="E21" s="29">
        <v>96</v>
      </c>
      <c r="F21" s="54"/>
      <c r="G21" s="30">
        <f t="shared" si="0"/>
        <v>0</v>
      </c>
    </row>
    <row r="22" spans="1:7" x14ac:dyDescent="0.25">
      <c r="B22" s="22">
        <f>B20+1</f>
        <v>10</v>
      </c>
      <c r="C22" s="23" t="s">
        <v>90</v>
      </c>
      <c r="D22" s="51" t="s">
        <v>7</v>
      </c>
      <c r="E22" s="29">
        <v>12</v>
      </c>
      <c r="F22" s="54"/>
      <c r="G22" s="30">
        <f t="shared" si="0"/>
        <v>0</v>
      </c>
    </row>
    <row r="23" spans="1:7" ht="12.75" customHeight="1" x14ac:dyDescent="0.25">
      <c r="B23" s="22">
        <f>B22+1</f>
        <v>11</v>
      </c>
      <c r="C23" s="32" t="s">
        <v>36</v>
      </c>
      <c r="D23" s="24"/>
      <c r="E23" s="24"/>
      <c r="F23" s="55"/>
      <c r="G23" s="26"/>
    </row>
    <row r="24" spans="1:7" x14ac:dyDescent="0.25">
      <c r="A24" s="6" t="s">
        <v>39</v>
      </c>
      <c r="B24" s="27">
        <f>B23+0.01</f>
        <v>11.01</v>
      </c>
      <c r="C24" s="32" t="s">
        <v>28</v>
      </c>
      <c r="D24" s="28" t="s">
        <v>7</v>
      </c>
      <c r="E24" s="29">
        <v>1</v>
      </c>
      <c r="F24" s="54"/>
      <c r="G24" s="30">
        <f t="shared" si="0"/>
        <v>0</v>
      </c>
    </row>
    <row r="25" spans="1:7" x14ac:dyDescent="0.25">
      <c r="B25" s="22">
        <f>B23+1</f>
        <v>12</v>
      </c>
      <c r="C25" s="32" t="s">
        <v>37</v>
      </c>
      <c r="D25" s="24"/>
      <c r="E25" s="24"/>
      <c r="F25" s="55"/>
      <c r="G25" s="26"/>
    </row>
    <row r="26" spans="1:7" x14ac:dyDescent="0.25">
      <c r="A26" s="6" t="s">
        <v>38</v>
      </c>
      <c r="B26" s="27">
        <f>B25+0.01</f>
        <v>12.01</v>
      </c>
      <c r="C26" s="32" t="s">
        <v>56</v>
      </c>
      <c r="D26" s="33" t="s">
        <v>6</v>
      </c>
      <c r="E26" s="29">
        <v>4953</v>
      </c>
      <c r="F26" s="54"/>
      <c r="G26" s="30">
        <f t="shared" si="0"/>
        <v>0</v>
      </c>
    </row>
    <row r="27" spans="1:7" x14ac:dyDescent="0.25">
      <c r="A27" s="6" t="s">
        <v>40</v>
      </c>
      <c r="B27" s="27">
        <f t="shared" ref="B27:B28" si="2">B26+0.01</f>
        <v>12.02</v>
      </c>
      <c r="C27" s="32" t="s">
        <v>57</v>
      </c>
      <c r="D27" s="33" t="s">
        <v>6</v>
      </c>
      <c r="E27" s="29">
        <v>615</v>
      </c>
      <c r="F27" s="54"/>
      <c r="G27" s="30">
        <f t="shared" si="0"/>
        <v>0</v>
      </c>
    </row>
    <row r="28" spans="1:7" x14ac:dyDescent="0.25">
      <c r="A28" s="6" t="s">
        <v>41</v>
      </c>
      <c r="B28" s="27">
        <f t="shared" si="2"/>
        <v>12.03</v>
      </c>
      <c r="C28" s="32" t="s">
        <v>89</v>
      </c>
      <c r="D28" s="33" t="s">
        <v>6</v>
      </c>
      <c r="E28" s="29">
        <v>485</v>
      </c>
      <c r="F28" s="54"/>
      <c r="G28" s="30">
        <f t="shared" si="0"/>
        <v>0</v>
      </c>
    </row>
    <row r="29" spans="1:7" ht="26.4" x14ac:dyDescent="0.25">
      <c r="B29" s="22">
        <f>B25+1</f>
        <v>13</v>
      </c>
      <c r="C29" s="34" t="s">
        <v>82</v>
      </c>
      <c r="D29" s="33" t="s">
        <v>6</v>
      </c>
      <c r="E29" s="29">
        <v>51</v>
      </c>
      <c r="F29" s="54"/>
      <c r="G29" s="30">
        <f t="shared" si="0"/>
        <v>0</v>
      </c>
    </row>
    <row r="30" spans="1:7" x14ac:dyDescent="0.25">
      <c r="B30" s="22">
        <f>B29+1</f>
        <v>14</v>
      </c>
      <c r="C30" s="32" t="s">
        <v>42</v>
      </c>
      <c r="D30" s="24"/>
      <c r="E30" s="24"/>
      <c r="F30" s="55"/>
      <c r="G30" s="26"/>
    </row>
    <row r="31" spans="1:7" x14ac:dyDescent="0.25">
      <c r="A31" s="6" t="s">
        <v>43</v>
      </c>
      <c r="B31" s="27">
        <f>B30+0.01</f>
        <v>14.01</v>
      </c>
      <c r="C31" s="32" t="s">
        <v>97</v>
      </c>
      <c r="D31" s="33" t="s">
        <v>7</v>
      </c>
      <c r="E31" s="29">
        <v>37</v>
      </c>
      <c r="F31" s="54"/>
      <c r="G31" s="30">
        <f t="shared" si="0"/>
        <v>0</v>
      </c>
    </row>
    <row r="32" spans="1:7" x14ac:dyDescent="0.25">
      <c r="A32" s="6" t="s">
        <v>23</v>
      </c>
      <c r="B32" s="27">
        <f t="shared" ref="B32:B35" si="3">B31+0.01</f>
        <v>14.02</v>
      </c>
      <c r="C32" s="32" t="s">
        <v>70</v>
      </c>
      <c r="D32" s="33" t="s">
        <v>7</v>
      </c>
      <c r="E32" s="29">
        <v>43</v>
      </c>
      <c r="F32" s="54"/>
      <c r="G32" s="30">
        <f t="shared" si="0"/>
        <v>0</v>
      </c>
    </row>
    <row r="33" spans="1:7" x14ac:dyDescent="0.25">
      <c r="B33" s="27">
        <f t="shared" si="3"/>
        <v>14.03</v>
      </c>
      <c r="C33" s="32" t="s">
        <v>98</v>
      </c>
      <c r="D33" s="33" t="s">
        <v>7</v>
      </c>
      <c r="E33" s="29">
        <v>5</v>
      </c>
      <c r="F33" s="54"/>
      <c r="G33" s="30">
        <f t="shared" si="0"/>
        <v>0</v>
      </c>
    </row>
    <row r="34" spans="1:7" x14ac:dyDescent="0.25">
      <c r="B34" s="27">
        <f t="shared" si="3"/>
        <v>14.04</v>
      </c>
      <c r="C34" s="32" t="s">
        <v>71</v>
      </c>
      <c r="D34" s="33" t="s">
        <v>7</v>
      </c>
      <c r="E34" s="29">
        <v>2</v>
      </c>
      <c r="F34" s="54"/>
      <c r="G34" s="30">
        <f t="shared" si="0"/>
        <v>0</v>
      </c>
    </row>
    <row r="35" spans="1:7" x14ac:dyDescent="0.25">
      <c r="B35" s="27">
        <f t="shared" si="3"/>
        <v>14.049999999999999</v>
      </c>
      <c r="C35" s="32" t="s">
        <v>72</v>
      </c>
      <c r="D35" s="33" t="s">
        <v>6</v>
      </c>
      <c r="E35" s="29">
        <v>613</v>
      </c>
      <c r="F35" s="54"/>
      <c r="G35" s="30">
        <f t="shared" si="0"/>
        <v>0</v>
      </c>
    </row>
    <row r="36" spans="1:7" x14ac:dyDescent="0.25">
      <c r="A36" s="6" t="s">
        <v>44</v>
      </c>
      <c r="B36" s="22">
        <f>B30+1</f>
        <v>15</v>
      </c>
      <c r="C36" s="23" t="s">
        <v>92</v>
      </c>
      <c r="D36" s="48" t="s">
        <v>7</v>
      </c>
      <c r="E36" s="49">
        <v>24</v>
      </c>
      <c r="F36" s="56"/>
      <c r="G36" s="50">
        <f t="shared" si="0"/>
        <v>0</v>
      </c>
    </row>
    <row r="37" spans="1:7" x14ac:dyDescent="0.25">
      <c r="A37" s="6" t="s">
        <v>19</v>
      </c>
      <c r="B37" s="22">
        <f>B36+1</f>
        <v>16</v>
      </c>
      <c r="C37" s="32" t="s">
        <v>25</v>
      </c>
      <c r="D37" s="24"/>
      <c r="E37" s="24"/>
      <c r="F37" s="55"/>
      <c r="G37" s="26"/>
    </row>
    <row r="38" spans="1:7" x14ac:dyDescent="0.25">
      <c r="B38" s="27">
        <f>B37+0.01</f>
        <v>16.010000000000002</v>
      </c>
      <c r="C38" s="32" t="s">
        <v>27</v>
      </c>
      <c r="D38" s="28" t="s">
        <v>7</v>
      </c>
      <c r="E38" s="29">
        <v>6</v>
      </c>
      <c r="F38" s="54"/>
      <c r="G38" s="30">
        <f t="shared" si="0"/>
        <v>0</v>
      </c>
    </row>
    <row r="39" spans="1:7" x14ac:dyDescent="0.25">
      <c r="B39" s="27">
        <f t="shared" ref="B39:B46" si="4">B38+0.01</f>
        <v>16.020000000000003</v>
      </c>
      <c r="C39" s="32" t="s">
        <v>96</v>
      </c>
      <c r="D39" s="28" t="s">
        <v>7</v>
      </c>
      <c r="E39" s="29">
        <v>24</v>
      </c>
      <c r="F39" s="54"/>
      <c r="G39" s="30">
        <f t="shared" si="0"/>
        <v>0</v>
      </c>
    </row>
    <row r="40" spans="1:7" x14ac:dyDescent="0.25">
      <c r="B40" s="27">
        <f t="shared" si="4"/>
        <v>16.030000000000005</v>
      </c>
      <c r="C40" s="32" t="s">
        <v>83</v>
      </c>
      <c r="D40" s="35" t="s">
        <v>7</v>
      </c>
      <c r="E40" s="29">
        <v>1</v>
      </c>
      <c r="F40" s="54"/>
      <c r="G40" s="30">
        <f t="shared" si="0"/>
        <v>0</v>
      </c>
    </row>
    <row r="41" spans="1:7" x14ac:dyDescent="0.25">
      <c r="B41" s="27">
        <f t="shared" si="4"/>
        <v>16.040000000000006</v>
      </c>
      <c r="C41" s="32" t="s">
        <v>76</v>
      </c>
      <c r="D41" s="35" t="s">
        <v>7</v>
      </c>
      <c r="E41" s="29">
        <v>1</v>
      </c>
      <c r="F41" s="54"/>
      <c r="G41" s="30">
        <f t="shared" si="0"/>
        <v>0</v>
      </c>
    </row>
    <row r="42" spans="1:7" x14ac:dyDescent="0.25">
      <c r="B42" s="27">
        <f t="shared" si="4"/>
        <v>16.050000000000008</v>
      </c>
      <c r="C42" s="32" t="s">
        <v>95</v>
      </c>
      <c r="D42" s="35" t="s">
        <v>7</v>
      </c>
      <c r="E42" s="29">
        <v>3</v>
      </c>
      <c r="F42" s="54"/>
      <c r="G42" s="30">
        <f t="shared" si="0"/>
        <v>0</v>
      </c>
    </row>
    <row r="43" spans="1:7" x14ac:dyDescent="0.25">
      <c r="B43" s="27">
        <f t="shared" si="4"/>
        <v>16.060000000000009</v>
      </c>
      <c r="C43" s="32" t="s">
        <v>99</v>
      </c>
      <c r="D43" s="35" t="s">
        <v>7</v>
      </c>
      <c r="E43" s="29">
        <v>2</v>
      </c>
      <c r="F43" s="54"/>
      <c r="G43" s="30">
        <f t="shared" si="0"/>
        <v>0</v>
      </c>
    </row>
    <row r="44" spans="1:7" x14ac:dyDescent="0.25">
      <c r="B44" s="27">
        <f t="shared" si="4"/>
        <v>16.070000000000011</v>
      </c>
      <c r="C44" s="32" t="s">
        <v>104</v>
      </c>
      <c r="D44" s="35" t="s">
        <v>7</v>
      </c>
      <c r="E44" s="29">
        <v>1</v>
      </c>
      <c r="F44" s="54"/>
      <c r="G44" s="30">
        <f t="shared" si="0"/>
        <v>0</v>
      </c>
    </row>
    <row r="45" spans="1:7" x14ac:dyDescent="0.25">
      <c r="B45" s="27">
        <f t="shared" si="4"/>
        <v>16.080000000000013</v>
      </c>
      <c r="C45" s="32" t="s">
        <v>75</v>
      </c>
      <c r="D45" s="35" t="s">
        <v>7</v>
      </c>
      <c r="E45" s="29">
        <v>2</v>
      </c>
      <c r="F45" s="56"/>
      <c r="G45" s="30">
        <f t="shared" si="0"/>
        <v>0</v>
      </c>
    </row>
    <row r="46" spans="1:7" x14ac:dyDescent="0.25">
      <c r="B46" s="27">
        <f t="shared" si="4"/>
        <v>16.090000000000014</v>
      </c>
      <c r="C46" s="32" t="s">
        <v>103</v>
      </c>
      <c r="D46" s="35" t="s">
        <v>7</v>
      </c>
      <c r="E46" s="29">
        <v>2</v>
      </c>
      <c r="F46" s="56"/>
      <c r="G46" s="30">
        <f t="shared" si="0"/>
        <v>0</v>
      </c>
    </row>
    <row r="47" spans="1:7" x14ac:dyDescent="0.25">
      <c r="B47" s="22">
        <f>B37+1</f>
        <v>17</v>
      </c>
      <c r="C47" s="32" t="s">
        <v>26</v>
      </c>
      <c r="D47" s="24"/>
      <c r="E47" s="24"/>
      <c r="F47" s="55"/>
      <c r="G47" s="26"/>
    </row>
    <row r="48" spans="1:7" x14ac:dyDescent="0.25">
      <c r="A48" s="6" t="s">
        <v>45</v>
      </c>
      <c r="B48" s="27">
        <f>B47+0.01</f>
        <v>17.010000000000002</v>
      </c>
      <c r="C48" s="32" t="s">
        <v>28</v>
      </c>
      <c r="D48" s="28" t="s">
        <v>7</v>
      </c>
      <c r="E48" s="29">
        <v>2</v>
      </c>
      <c r="F48" s="54"/>
      <c r="G48" s="30">
        <f t="shared" si="0"/>
        <v>0</v>
      </c>
    </row>
    <row r="49" spans="1:7" x14ac:dyDescent="0.25">
      <c r="A49" s="6" t="s">
        <v>46</v>
      </c>
      <c r="B49" s="27">
        <f t="shared" ref="B49:B50" si="5">B48+0.01</f>
        <v>17.020000000000003</v>
      </c>
      <c r="C49" s="32" t="s">
        <v>29</v>
      </c>
      <c r="D49" s="28" t="s">
        <v>7</v>
      </c>
      <c r="E49" s="29">
        <v>85</v>
      </c>
      <c r="F49" s="54"/>
      <c r="G49" s="30">
        <f t="shared" si="0"/>
        <v>0</v>
      </c>
    </row>
    <row r="50" spans="1:7" x14ac:dyDescent="0.25">
      <c r="A50" s="6" t="s">
        <v>47</v>
      </c>
      <c r="B50" s="27">
        <f t="shared" si="5"/>
        <v>17.030000000000005</v>
      </c>
      <c r="C50" s="32" t="s">
        <v>30</v>
      </c>
      <c r="D50" s="28" t="s">
        <v>7</v>
      </c>
      <c r="E50" s="29">
        <v>9</v>
      </c>
      <c r="F50" s="54"/>
      <c r="G50" s="30">
        <f t="shared" si="0"/>
        <v>0</v>
      </c>
    </row>
    <row r="51" spans="1:7" x14ac:dyDescent="0.25">
      <c r="B51" s="22">
        <f>B47+1</f>
        <v>18</v>
      </c>
      <c r="C51" s="32" t="s">
        <v>60</v>
      </c>
      <c r="D51" s="24"/>
      <c r="E51" s="24"/>
      <c r="F51" s="55"/>
      <c r="G51" s="26"/>
    </row>
    <row r="52" spans="1:7" x14ac:dyDescent="0.25">
      <c r="A52" s="6" t="s">
        <v>48</v>
      </c>
      <c r="B52" s="27">
        <f>B51+0.01</f>
        <v>18.010000000000002</v>
      </c>
      <c r="C52" s="32" t="s">
        <v>61</v>
      </c>
      <c r="D52" s="28" t="s">
        <v>7</v>
      </c>
      <c r="E52" s="29">
        <v>2</v>
      </c>
      <c r="F52" s="54"/>
      <c r="G52" s="30">
        <f t="shared" si="0"/>
        <v>0</v>
      </c>
    </row>
    <row r="53" spans="1:7" x14ac:dyDescent="0.25">
      <c r="A53" s="6" t="s">
        <v>20</v>
      </c>
      <c r="B53" s="27">
        <f t="shared" ref="B53:B55" si="6">B52+0.01</f>
        <v>18.020000000000003</v>
      </c>
      <c r="C53" s="32" t="s">
        <v>62</v>
      </c>
      <c r="D53" s="28" t="s">
        <v>7</v>
      </c>
      <c r="E53" s="29">
        <v>18</v>
      </c>
      <c r="F53" s="54"/>
      <c r="G53" s="30">
        <f t="shared" si="0"/>
        <v>0</v>
      </c>
    </row>
    <row r="54" spans="1:7" x14ac:dyDescent="0.25">
      <c r="A54" s="6" t="s">
        <v>55</v>
      </c>
      <c r="B54" s="27">
        <f t="shared" si="6"/>
        <v>18.030000000000005</v>
      </c>
      <c r="C54" s="32" t="s">
        <v>63</v>
      </c>
      <c r="D54" s="28" t="s">
        <v>7</v>
      </c>
      <c r="E54" s="29">
        <v>2</v>
      </c>
      <c r="F54" s="54"/>
      <c r="G54" s="30">
        <f t="shared" si="0"/>
        <v>0</v>
      </c>
    </row>
    <row r="55" spans="1:7" x14ac:dyDescent="0.25">
      <c r="B55" s="27">
        <f t="shared" si="6"/>
        <v>18.040000000000006</v>
      </c>
      <c r="C55" s="32" t="s">
        <v>74</v>
      </c>
      <c r="D55" s="28" t="s">
        <v>7</v>
      </c>
      <c r="E55" s="29">
        <v>3</v>
      </c>
      <c r="F55" s="54"/>
      <c r="G55" s="30">
        <f t="shared" si="0"/>
        <v>0</v>
      </c>
    </row>
    <row r="56" spans="1:7" x14ac:dyDescent="0.25">
      <c r="A56" s="6" t="s">
        <v>77</v>
      </c>
      <c r="B56" s="22">
        <f>B51+1</f>
        <v>19</v>
      </c>
      <c r="C56" s="32" t="s">
        <v>79</v>
      </c>
      <c r="D56" s="28" t="s">
        <v>7</v>
      </c>
      <c r="E56" s="29">
        <v>1</v>
      </c>
      <c r="F56" s="54"/>
      <c r="G56" s="30">
        <f t="shared" si="0"/>
        <v>0</v>
      </c>
    </row>
    <row r="57" spans="1:7" x14ac:dyDescent="0.25">
      <c r="A57" s="6" t="s">
        <v>78</v>
      </c>
      <c r="B57" s="22">
        <f>B56+1</f>
        <v>20</v>
      </c>
      <c r="C57" s="32" t="s">
        <v>80</v>
      </c>
      <c r="D57" s="28" t="s">
        <v>7</v>
      </c>
      <c r="E57" s="29">
        <v>1</v>
      </c>
      <c r="F57" s="54"/>
      <c r="G57" s="30">
        <f t="shared" si="0"/>
        <v>0</v>
      </c>
    </row>
    <row r="58" spans="1:7" x14ac:dyDescent="0.25">
      <c r="A58" s="6" t="s">
        <v>49</v>
      </c>
      <c r="B58" s="22">
        <f>B57+1</f>
        <v>21</v>
      </c>
      <c r="C58" s="32" t="s">
        <v>24</v>
      </c>
      <c r="D58" s="28" t="s">
        <v>7</v>
      </c>
      <c r="E58" s="29">
        <v>5</v>
      </c>
      <c r="F58" s="54"/>
      <c r="G58" s="30">
        <f t="shared" si="0"/>
        <v>0</v>
      </c>
    </row>
    <row r="59" spans="1:7" x14ac:dyDescent="0.25">
      <c r="B59" s="22">
        <f>B58+1</f>
        <v>22</v>
      </c>
      <c r="C59" s="32" t="s">
        <v>81</v>
      </c>
      <c r="D59" s="35" t="s">
        <v>7</v>
      </c>
      <c r="E59" s="29">
        <v>5</v>
      </c>
      <c r="F59" s="57"/>
      <c r="G59" s="36">
        <f t="shared" si="0"/>
        <v>0</v>
      </c>
    </row>
    <row r="60" spans="1:7" x14ac:dyDescent="0.25">
      <c r="B60" s="22">
        <f>B59+1</f>
        <v>23</v>
      </c>
      <c r="C60" s="32" t="s">
        <v>50</v>
      </c>
      <c r="D60" s="24"/>
      <c r="E60" s="24"/>
      <c r="F60" s="55"/>
      <c r="G60" s="26"/>
    </row>
    <row r="61" spans="1:7" x14ac:dyDescent="0.25">
      <c r="A61" s="6" t="s">
        <v>53</v>
      </c>
      <c r="B61" s="27">
        <f>B60+0.01</f>
        <v>23.01</v>
      </c>
      <c r="C61" s="32" t="s">
        <v>51</v>
      </c>
      <c r="D61" s="28" t="s">
        <v>7</v>
      </c>
      <c r="E61" s="29">
        <v>1</v>
      </c>
      <c r="F61" s="54"/>
      <c r="G61" s="30">
        <f t="shared" si="0"/>
        <v>0</v>
      </c>
    </row>
    <row r="62" spans="1:7" x14ac:dyDescent="0.25">
      <c r="A62" s="6" t="s">
        <v>54</v>
      </c>
      <c r="B62" s="27">
        <f>B61+0.01</f>
        <v>23.020000000000003</v>
      </c>
      <c r="C62" s="32" t="s">
        <v>52</v>
      </c>
      <c r="D62" s="28" t="s">
        <v>7</v>
      </c>
      <c r="E62" s="29">
        <v>1</v>
      </c>
      <c r="F62" s="54"/>
      <c r="G62" s="30">
        <f t="shared" si="0"/>
        <v>0</v>
      </c>
    </row>
    <row r="63" spans="1:7" x14ac:dyDescent="0.25">
      <c r="B63" s="22">
        <f>B60+1</f>
        <v>24</v>
      </c>
      <c r="C63" s="32" t="s">
        <v>64</v>
      </c>
      <c r="D63" s="28" t="s">
        <v>12</v>
      </c>
      <c r="E63" s="29">
        <v>1</v>
      </c>
      <c r="F63" s="54"/>
      <c r="G63" s="30">
        <f t="shared" si="0"/>
        <v>0</v>
      </c>
    </row>
    <row r="64" spans="1:7" x14ac:dyDescent="0.25">
      <c r="B64" s="22">
        <f>B63+1</f>
        <v>25</v>
      </c>
      <c r="C64" s="32" t="s">
        <v>73</v>
      </c>
      <c r="D64" s="28" t="s">
        <v>7</v>
      </c>
      <c r="E64" s="29">
        <v>25</v>
      </c>
      <c r="F64" s="54"/>
      <c r="G64" s="30">
        <f t="shared" si="0"/>
        <v>0</v>
      </c>
    </row>
    <row r="65" spans="2:8" x14ac:dyDescent="0.25">
      <c r="B65" s="22">
        <f t="shared" ref="B65:B69" si="7">B64+1</f>
        <v>26</v>
      </c>
      <c r="C65" s="32" t="s">
        <v>91</v>
      </c>
      <c r="D65" s="28" t="s">
        <v>12</v>
      </c>
      <c r="E65" s="29">
        <v>1</v>
      </c>
      <c r="F65" s="54"/>
      <c r="G65" s="30">
        <f t="shared" si="0"/>
        <v>0</v>
      </c>
    </row>
    <row r="66" spans="2:8" x14ac:dyDescent="0.25">
      <c r="B66" s="22">
        <f t="shared" si="7"/>
        <v>27</v>
      </c>
      <c r="C66" s="32" t="s">
        <v>67</v>
      </c>
      <c r="D66" s="28" t="s">
        <v>10</v>
      </c>
      <c r="E66" s="29">
        <v>40</v>
      </c>
      <c r="F66" s="54"/>
      <c r="G66" s="30">
        <f t="shared" si="0"/>
        <v>0</v>
      </c>
    </row>
    <row r="67" spans="2:8" x14ac:dyDescent="0.25">
      <c r="B67" s="22">
        <f t="shared" si="7"/>
        <v>28</v>
      </c>
      <c r="C67" s="32" t="s">
        <v>85</v>
      </c>
      <c r="D67" s="28" t="s">
        <v>84</v>
      </c>
      <c r="E67" s="29">
        <v>50</v>
      </c>
      <c r="F67" s="54"/>
      <c r="G67" s="30">
        <f t="shared" si="0"/>
        <v>0</v>
      </c>
    </row>
    <row r="68" spans="2:8" x14ac:dyDescent="0.25">
      <c r="B68" s="22">
        <f t="shared" si="7"/>
        <v>29</v>
      </c>
      <c r="C68" s="32" t="s">
        <v>87</v>
      </c>
      <c r="D68" s="28" t="s">
        <v>7</v>
      </c>
      <c r="E68" s="29">
        <v>7</v>
      </c>
      <c r="F68" s="54"/>
      <c r="G68" s="30">
        <f t="shared" si="0"/>
        <v>0</v>
      </c>
    </row>
    <row r="69" spans="2:8" x14ac:dyDescent="0.25">
      <c r="B69" s="22">
        <f t="shared" si="7"/>
        <v>30</v>
      </c>
      <c r="C69" s="32" t="s">
        <v>86</v>
      </c>
      <c r="D69" s="28" t="s">
        <v>7</v>
      </c>
      <c r="E69" s="29">
        <v>7</v>
      </c>
      <c r="F69" s="54"/>
      <c r="G69" s="30">
        <f t="shared" si="0"/>
        <v>0</v>
      </c>
    </row>
    <row r="70" spans="2:8" x14ac:dyDescent="0.25">
      <c r="B70" s="22">
        <f>B69+1</f>
        <v>31</v>
      </c>
      <c r="C70" s="32" t="s">
        <v>94</v>
      </c>
      <c r="D70" s="28" t="s">
        <v>12</v>
      </c>
      <c r="E70" s="29">
        <v>1</v>
      </c>
      <c r="F70" s="54"/>
      <c r="G70" s="30">
        <f>(E70*F70)</f>
        <v>0</v>
      </c>
      <c r="H70" s="52"/>
    </row>
    <row r="71" spans="2:8" x14ac:dyDescent="0.25">
      <c r="B71" s="22"/>
      <c r="C71" s="32"/>
      <c r="D71" s="28"/>
      <c r="E71" s="29"/>
      <c r="F71" s="54"/>
      <c r="G71" s="30"/>
    </row>
    <row r="72" spans="2:8" ht="13.8" thickBot="1" x14ac:dyDescent="0.3">
      <c r="B72" s="37"/>
      <c r="C72" s="38" t="s">
        <v>4</v>
      </c>
      <c r="D72" s="39"/>
      <c r="E72" s="40"/>
      <c r="F72" s="58"/>
      <c r="G72" s="41">
        <f>SUM(G9:G70)</f>
        <v>0</v>
      </c>
    </row>
    <row r="73" spans="2:8" ht="13.8" thickBot="1" x14ac:dyDescent="0.3">
      <c r="B73" s="22">
        <f>B70+1</f>
        <v>32</v>
      </c>
      <c r="C73" s="32" t="s">
        <v>21</v>
      </c>
      <c r="D73" s="28" t="s">
        <v>12</v>
      </c>
      <c r="E73" s="43">
        <v>1</v>
      </c>
      <c r="F73" s="44">
        <v>0.1</v>
      </c>
      <c r="G73" s="45">
        <f>G72*F73</f>
        <v>0</v>
      </c>
    </row>
    <row r="74" spans="2:8" ht="13.8" thickBot="1" x14ac:dyDescent="0.3">
      <c r="B74" s="37"/>
      <c r="C74" s="38" t="s">
        <v>5</v>
      </c>
      <c r="D74" s="39"/>
      <c r="E74" s="40"/>
      <c r="F74" s="46"/>
      <c r="G74" s="47">
        <f>SUM(G72:G73)</f>
        <v>0</v>
      </c>
    </row>
    <row r="75" spans="2:8" x14ac:dyDescent="0.25">
      <c r="B75" s="14"/>
      <c r="C75" s="15"/>
      <c r="D75" s="14"/>
      <c r="E75" s="16"/>
      <c r="F75" s="17"/>
      <c r="G75" s="17"/>
    </row>
    <row r="76" spans="2:8" x14ac:dyDescent="0.25">
      <c r="B76" s="13"/>
      <c r="C76" s="6" t="s">
        <v>105</v>
      </c>
    </row>
    <row r="77" spans="2:8" x14ac:dyDescent="0.25">
      <c r="C77" s="6" t="s">
        <v>106</v>
      </c>
      <c r="D77" s="1" t="s">
        <v>107</v>
      </c>
    </row>
  </sheetData>
  <mergeCells count="2">
    <mergeCell ref="C5:F6"/>
    <mergeCell ref="B7:G7"/>
  </mergeCells>
  <printOptions horizontalCentered="1"/>
  <pageMargins left="0.75" right="0.75" top="1" bottom="1" header="0.5" footer="0.5"/>
  <pageSetup scale="83" fitToHeight="0" orientation="portrait" horizontalDpi="300" verticalDpi="300" r:id="rId1"/>
  <headerFooter alignWithMargins="0">
    <oddHeader>&amp;RRevised Addendum 1</oddHeader>
    <oddFooter>&amp;L&amp;"Times New Roman,Regular"&amp;8&amp;F&amp;C&amp;"Times New Roman,Regular"Page &amp;P of &amp;N&amp;R&amp;"Times New Roman,Regular"&amp;8&amp;D</oddFooter>
  </headerFooter>
  <rowBreaks count="1" manualBreakCount="1">
    <brk id="4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A-270 Days</vt:lpstr>
      <vt:lpstr>Bid B-330 Days </vt:lpstr>
      <vt:lpstr>'Bid A-270 Days'!Print_Area</vt:lpstr>
      <vt:lpstr>'Bid B-330 Days '!Print_Area</vt:lpstr>
      <vt:lpstr>'Bid A-270 Days'!Print_Titles</vt:lpstr>
      <vt:lpstr>'Bid B-330 Days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Keime</dc:creator>
  <cp:lastModifiedBy>renamed_admin</cp:lastModifiedBy>
  <cp:lastPrinted>2019-06-19T17:14:07Z</cp:lastPrinted>
  <dcterms:created xsi:type="dcterms:W3CDTF">2002-11-01T20:07:47Z</dcterms:created>
  <dcterms:modified xsi:type="dcterms:W3CDTF">2019-06-19T17:14:36Z</dcterms:modified>
</cp:coreProperties>
</file>