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LGA VALCICH. FY2016\PUBLIC WORKS\IFB.FY2016.ALL\IFB#16-0378-OV.TALLEVAST SIDEWALK\"/>
    </mc:Choice>
  </mc:AlternateContent>
  <bookViews>
    <workbookView xWindow="0" yWindow="-12" windowWidth="13836" windowHeight="4716" tabRatio="573" activeTab="2"/>
  </bookViews>
  <sheets>
    <sheet name="BID A_16-0378OV Tallevast " sheetId="31" r:id="rId1"/>
    <sheet name=" " sheetId="29" r:id="rId2"/>
    <sheet name="BID B 16-0378OV Tallevast" sheetId="30" r:id="rId3"/>
  </sheets>
  <definedNames>
    <definedName name="_xlnm.Print_Area" localSheetId="1">' '!$B$1:$H$70</definedName>
    <definedName name="_xlnm.Print_Area" localSheetId="0">'BID A_16-0378OV Tallevast '!$B$1:$H$69</definedName>
    <definedName name="_xlnm.Print_Area" localSheetId="2">'BID B 16-0378OV Tallevast'!$B$1:$H$70</definedName>
    <definedName name="_xlnm.Print_Titles" localSheetId="1">' '!$1:$4</definedName>
    <definedName name="_xlnm.Print_Titles" localSheetId="0">'BID A_16-0378OV Tallevast '!$1:$4</definedName>
    <definedName name="_xlnm.Print_Titles" localSheetId="2">'BID B 16-0378OV Tallevast'!$1:$4</definedName>
    <definedName name="U17_" localSheetId="0">'BID A_16-0378OV Tallevast '!$B$53:$B$54</definedName>
    <definedName name="U17_" localSheetId="2">'BID B 16-0378OV Tallevast'!$B$54:$B$55</definedName>
    <definedName name="U17_">' '!$B$54:$B$55</definedName>
    <definedName name="U6_" localSheetId="0">'BID A_16-0378OV Tallevast '!#REF!</definedName>
    <definedName name="U6_" localSheetId="2">'BID B 16-0378OV Tallevast'!#REF!</definedName>
    <definedName name="U6_">' '!#REF!</definedName>
  </definedNames>
  <calcPr calcId="152511"/>
</workbook>
</file>

<file path=xl/calcChain.xml><?xml version="1.0" encoding="utf-8"?>
<calcChain xmlns="http://schemas.openxmlformats.org/spreadsheetml/2006/main">
  <c r="B43" i="31" l="1"/>
  <c r="H43" i="31"/>
  <c r="H43" i="30"/>
  <c r="B43" i="30"/>
  <c r="H34" i="30"/>
  <c r="H33" i="30"/>
  <c r="H32" i="30"/>
  <c r="H31" i="30"/>
  <c r="H30" i="30"/>
  <c r="H29" i="30"/>
  <c r="B29" i="30"/>
  <c r="B30" i="30" s="1"/>
  <c r="B31" i="30" s="1"/>
  <c r="B32" i="30" s="1"/>
  <c r="B33" i="30" s="1"/>
  <c r="B34" i="30" s="1"/>
  <c r="H28" i="30"/>
  <c r="B28" i="30"/>
  <c r="H27" i="30"/>
  <c r="H26" i="30"/>
  <c r="H25" i="30"/>
  <c r="H24" i="30"/>
  <c r="H23" i="30"/>
  <c r="H22" i="30"/>
  <c r="B22" i="30"/>
  <c r="B23" i="30" s="1"/>
  <c r="B24" i="30" s="1"/>
  <c r="B25" i="30" s="1"/>
  <c r="H26" i="31"/>
  <c r="H52" i="30" l="1"/>
  <c r="H46" i="31"/>
  <c r="H42" i="31"/>
  <c r="H44" i="31"/>
  <c r="H45" i="31"/>
  <c r="H38" i="31"/>
  <c r="H39" i="31"/>
  <c r="H40" i="31"/>
  <c r="H41" i="31"/>
  <c r="H30" i="31"/>
  <c r="H31" i="31"/>
  <c r="H32" i="31"/>
  <c r="H33" i="31"/>
  <c r="H34" i="31"/>
  <c r="H35" i="31"/>
  <c r="H36" i="31"/>
  <c r="H37" i="31"/>
  <c r="H21" i="31"/>
  <c r="H22" i="31"/>
  <c r="H23" i="31"/>
  <c r="H24" i="31"/>
  <c r="H25" i="31"/>
  <c r="H27" i="31"/>
  <c r="H28" i="31"/>
  <c r="H29" i="31"/>
  <c r="H15" i="31"/>
  <c r="H16" i="31"/>
  <c r="H17" i="31"/>
  <c r="H18" i="31"/>
  <c r="H19" i="31"/>
  <c r="H20" i="31"/>
  <c r="H9" i="31"/>
  <c r="H10" i="31"/>
  <c r="H11" i="31"/>
  <c r="H12" i="31"/>
  <c r="H13" i="31"/>
  <c r="H14" i="31"/>
  <c r="H63" i="31" l="1"/>
  <c r="H62" i="31"/>
  <c r="H61" i="31"/>
  <c r="H60" i="31"/>
  <c r="H59" i="31"/>
  <c r="H58" i="31"/>
  <c r="H57" i="31"/>
  <c r="H56" i="31"/>
  <c r="H55" i="31"/>
  <c r="H52" i="31"/>
  <c r="H51" i="31"/>
  <c r="H50" i="31"/>
  <c r="H49" i="31"/>
  <c r="B13" i="3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8" i="31" s="1"/>
  <c r="B29" i="31" s="1"/>
  <c r="B30" i="31" s="1"/>
  <c r="B31" i="31" s="1"/>
  <c r="B32" i="31" s="1"/>
  <c r="B33" i="31" s="1"/>
  <c r="B34" i="31" s="1"/>
  <c r="B36" i="31" s="1"/>
  <c r="B37" i="31" s="1"/>
  <c r="B38" i="31" s="1"/>
  <c r="B39" i="31" s="1"/>
  <c r="B40" i="31" s="1"/>
  <c r="B41" i="31" s="1"/>
  <c r="B42" i="31" s="1"/>
  <c r="B44" i="31" s="1"/>
  <c r="B45" i="31" s="1"/>
  <c r="B46" i="31" s="1"/>
  <c r="B9" i="31"/>
  <c r="B10" i="31" s="1"/>
  <c r="B11" i="31" s="1"/>
  <c r="H8" i="31"/>
  <c r="H47" i="31" s="1"/>
  <c r="H64" i="30"/>
  <c r="H63" i="30"/>
  <c r="H62" i="30"/>
  <c r="H61" i="30"/>
  <c r="H60" i="30"/>
  <c r="H59" i="30"/>
  <c r="H58" i="30"/>
  <c r="H57" i="30"/>
  <c r="H56" i="30"/>
  <c r="H53" i="30"/>
  <c r="H51" i="30"/>
  <c r="H50" i="30"/>
  <c r="H47" i="30"/>
  <c r="H46" i="30"/>
  <c r="H45" i="30"/>
  <c r="H44" i="30"/>
  <c r="H42" i="30"/>
  <c r="H41" i="30"/>
  <c r="H40" i="30"/>
  <c r="H39" i="30"/>
  <c r="H38" i="30"/>
  <c r="H37" i="30"/>
  <c r="H36" i="30"/>
  <c r="H35" i="30"/>
  <c r="H21" i="30"/>
  <c r="H20" i="30"/>
  <c r="H19" i="30"/>
  <c r="H18" i="30"/>
  <c r="H17" i="30"/>
  <c r="H16" i="30"/>
  <c r="H15" i="30"/>
  <c r="H14" i="30"/>
  <c r="H13" i="30"/>
  <c r="B13" i="30"/>
  <c r="B14" i="30" s="1"/>
  <c r="B15" i="30" s="1"/>
  <c r="B16" i="30" s="1"/>
  <c r="B17" i="30" s="1"/>
  <c r="B18" i="30" s="1"/>
  <c r="B19" i="30" s="1"/>
  <c r="B20" i="30" s="1"/>
  <c r="B21" i="30" s="1"/>
  <c r="B35" i="30" s="1"/>
  <c r="B36" i="30" s="1"/>
  <c r="B37" i="30" s="1"/>
  <c r="B38" i="30" s="1"/>
  <c r="B39" i="30" s="1"/>
  <c r="B40" i="30" s="1"/>
  <c r="B41" i="30" s="1"/>
  <c r="B42" i="30" s="1"/>
  <c r="B44" i="30" s="1"/>
  <c r="B45" i="30" s="1"/>
  <c r="B46" i="30" s="1"/>
  <c r="B47" i="30" s="1"/>
  <c r="H12" i="30"/>
  <c r="H11" i="30"/>
  <c r="H10" i="30"/>
  <c r="H9" i="30"/>
  <c r="B9" i="30"/>
  <c r="B10" i="30" s="1"/>
  <c r="B11" i="30" s="1"/>
  <c r="H8" i="30"/>
  <c r="H65" i="30" l="1"/>
  <c r="H54" i="30"/>
  <c r="H48" i="30"/>
  <c r="H64" i="31"/>
  <c r="H53" i="31"/>
  <c r="H53" i="29"/>
  <c r="H47" i="29"/>
  <c r="H9" i="29"/>
  <c r="H10" i="29"/>
  <c r="H11" i="29"/>
  <c r="H12" i="29"/>
  <c r="H13" i="29"/>
  <c r="H8" i="29"/>
  <c r="H56" i="29"/>
  <c r="H57" i="29"/>
  <c r="H58" i="29"/>
  <c r="H59" i="29"/>
  <c r="H60" i="29"/>
  <c r="H61" i="29"/>
  <c r="H62" i="29"/>
  <c r="H63" i="29"/>
  <c r="H64" i="29"/>
  <c r="H67" i="30" l="1"/>
  <c r="H68" i="30" s="1"/>
  <c r="H70" i="30" s="1"/>
  <c r="H66" i="31"/>
  <c r="H65" i="29"/>
  <c r="H51" i="29"/>
  <c r="H67" i="31" l="1"/>
  <c r="H69" i="31" s="1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8" i="29" l="1"/>
  <c r="H50" i="29"/>
  <c r="H52" i="29" l="1"/>
  <c r="H54" i="29" s="1"/>
  <c r="B9" i="29" l="1"/>
  <c r="B10" i="29" s="1"/>
  <c r="B11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</calcChain>
</file>

<file path=xl/sharedStrings.xml><?xml version="1.0" encoding="utf-8"?>
<sst xmlns="http://schemas.openxmlformats.org/spreadsheetml/2006/main" count="541" uniqueCount="155">
  <si>
    <t>DESCRIPTION</t>
  </si>
  <si>
    <t>U/M</t>
  </si>
  <si>
    <t>UNIT PRICE</t>
  </si>
  <si>
    <t>EXTENDED PRICE</t>
  </si>
  <si>
    <t>101-1</t>
  </si>
  <si>
    <t>LS</t>
  </si>
  <si>
    <t>Maintenance of Traffic</t>
  </si>
  <si>
    <t>CY</t>
  </si>
  <si>
    <t>LF</t>
  </si>
  <si>
    <t>EA</t>
  </si>
  <si>
    <t>AC</t>
  </si>
  <si>
    <t>SY</t>
  </si>
  <si>
    <t>120-1</t>
  </si>
  <si>
    <t>Regular Excavation</t>
  </si>
  <si>
    <t>120-4</t>
  </si>
  <si>
    <t>120-6</t>
  </si>
  <si>
    <t>Embankment (Regular)</t>
  </si>
  <si>
    <t>285-709</t>
  </si>
  <si>
    <t>520-1-10</t>
  </si>
  <si>
    <t>530-3-4</t>
  </si>
  <si>
    <t>570-1-2</t>
  </si>
  <si>
    <t>SF</t>
  </si>
  <si>
    <t>Inlet Protection System</t>
  </si>
  <si>
    <t>104-18</t>
  </si>
  <si>
    <t xml:space="preserve">Type F Curb &amp; Gutter </t>
  </si>
  <si>
    <t>102-1</t>
  </si>
  <si>
    <t>104-10-3</t>
  </si>
  <si>
    <t>160-4</t>
  </si>
  <si>
    <t>550-MC</t>
  </si>
  <si>
    <t>AS</t>
  </si>
  <si>
    <t>706-3</t>
  </si>
  <si>
    <t>NM</t>
  </si>
  <si>
    <t>GM</t>
  </si>
  <si>
    <t>327-70-1</t>
  </si>
  <si>
    <t>LINE NO.</t>
  </si>
  <si>
    <t>ITEM NO.</t>
  </si>
  <si>
    <t>EST. QTY.</t>
  </si>
  <si>
    <t>%</t>
  </si>
  <si>
    <t>Mobiliziation</t>
  </si>
  <si>
    <t>TN</t>
  </si>
  <si>
    <t xml:space="preserve"> BID FORM (Submit in Duplicate) </t>
  </si>
  <si>
    <t>IFB16-0378OV</t>
  </si>
  <si>
    <t>Tallevast Road Sidewalk, from 15th St. E. to Post Office, Project No.:6044600</t>
  </si>
  <si>
    <t>Bradenton, FL</t>
  </si>
  <si>
    <t>Bid "A" Based on a Completion Time of 150  Calendar Days</t>
  </si>
  <si>
    <t>ROAD WORK</t>
  </si>
  <si>
    <t>Sediment Barrier</t>
  </si>
  <si>
    <t>110-2-1</t>
  </si>
  <si>
    <t>Clearing &amp; Grubbing</t>
  </si>
  <si>
    <t>120-MC</t>
  </si>
  <si>
    <t>Soil Disposal</t>
  </si>
  <si>
    <t>Subsoil Excavation</t>
  </si>
  <si>
    <t>12" Type B Stabilization LBR 60</t>
  </si>
  <si>
    <t>10" Optinal Base Group 9</t>
  </si>
  <si>
    <t>334-1-13</t>
  </si>
  <si>
    <t>1.5" Super Pave Asphaltic Concrete SP-12.5 Traffic C</t>
  </si>
  <si>
    <t>337-7-73</t>
  </si>
  <si>
    <t>339-1</t>
  </si>
  <si>
    <t>Miscellaneous Asphalt Pavement</t>
  </si>
  <si>
    <t>400-MC</t>
  </si>
  <si>
    <t>Endwall Class 1</t>
  </si>
  <si>
    <t>Gravity Wall (Steel included)</t>
  </si>
  <si>
    <t>425-MC</t>
  </si>
  <si>
    <t>Drop Inlet</t>
  </si>
  <si>
    <t>Junction Box. Block Box</t>
  </si>
  <si>
    <t>425-2-91</t>
  </si>
  <si>
    <t>Manhole, J-8, &lt;10' (6' x 8') Modified</t>
  </si>
  <si>
    <t>425-1201</t>
  </si>
  <si>
    <t>Inlets, Curb, Type 9, &lt;10' With Windows</t>
  </si>
  <si>
    <t>425-1541</t>
  </si>
  <si>
    <t>Inlets, DT Bot, Type D, &lt;10'</t>
  </si>
  <si>
    <t>Modify Type C Inlets with Trench Drain (Steel Included)</t>
  </si>
  <si>
    <t>430-174-215</t>
  </si>
  <si>
    <t>Pipe Storm Sewer Culv (ERCP) (12" X 18")</t>
  </si>
  <si>
    <t>430-174-218</t>
  </si>
  <si>
    <t>Pipe Storm Sewer Culv (ERCP) (14" X 23")</t>
  </si>
  <si>
    <t>430-174-224</t>
  </si>
  <si>
    <t>Pipe Storm Sewer Culv (ERCP) (19" X 30")</t>
  </si>
  <si>
    <t>430-984-625</t>
  </si>
  <si>
    <t>Mitered End Section - 14" X 23"</t>
  </si>
  <si>
    <t>430-984-629</t>
  </si>
  <si>
    <t>Mitered End Section - 19" X 30"</t>
  </si>
  <si>
    <t>515-1-2</t>
  </si>
  <si>
    <t>Pipe Handrail-Guiderail, Aluminum</t>
  </si>
  <si>
    <t>520-MC</t>
  </si>
  <si>
    <t>Miami Curb &amp; Gutter</t>
  </si>
  <si>
    <t>Valley Crossing</t>
  </si>
  <si>
    <t>522-1</t>
  </si>
  <si>
    <t>Sidewalk Concrete 4"</t>
  </si>
  <si>
    <t>522-MC</t>
  </si>
  <si>
    <t>Sidewalk Concrete 6" Thick (Concrete Driveways)</t>
  </si>
  <si>
    <t>Milling Exisgting Asphalt Pavement, 1" Average Depth</t>
  </si>
  <si>
    <t>Asphalt Concrete Fricition Course, FC-9.5 Traffic C</t>
  </si>
  <si>
    <t>527-2</t>
  </si>
  <si>
    <t>Detectable Warnings</t>
  </si>
  <si>
    <t>Rip Rap</t>
  </si>
  <si>
    <t>536-1-1</t>
  </si>
  <si>
    <t>Guardrail</t>
  </si>
  <si>
    <t>Existing Fence to be Remobved and Install New Chain Link Fence</t>
  </si>
  <si>
    <t>555-MC</t>
  </si>
  <si>
    <t>Dewatering</t>
  </si>
  <si>
    <t>Performance Turf (Bahia Sod)</t>
  </si>
  <si>
    <t>SUBTOTAL ROAD WORK</t>
  </si>
  <si>
    <t>UTILITIES RELOCATION</t>
  </si>
  <si>
    <t>U-1</t>
  </si>
  <si>
    <t>1" 316 SS Single Service with 10 LF Service Pipe</t>
  </si>
  <si>
    <t>U-2</t>
  </si>
  <si>
    <t>1-1/2" - 316 SS Double Service with 10 LF Service Pipe</t>
  </si>
  <si>
    <t>U-3</t>
  </si>
  <si>
    <t>Relocate Existing 12" Gate Valve</t>
  </si>
  <si>
    <t>U-4</t>
  </si>
  <si>
    <t>Adjust Valve Box &amp; Cover to New Grade</t>
  </si>
  <si>
    <t>SUBTOTAL UTILITY RELOCATION</t>
  </si>
  <si>
    <t>SIGNING AND PAVEMENT MARKINGS</t>
  </si>
  <si>
    <t>TOTAL ROAD WORK, UTILITIES RELOCATION, SIGNING AND PAVEMENT MARKINGS</t>
  </si>
  <si>
    <t>Contract Contingency (Used only with County Approval)</t>
  </si>
  <si>
    <t>GRAND TOTAL AWARD FOR ROAD WORK, UTILITIES RELOCATION, SIGNING AND PAVEMENT MARKINGS BASED ON BID "A" 150 CALENDAR DAY COMPLETION, INCLUDING CONTRACT CONTINGENCY</t>
  </si>
  <si>
    <t>SUBTOTAL SIGNING AND PAVEMENT MARKINGS</t>
  </si>
  <si>
    <t>0700-1-11</t>
  </si>
  <si>
    <t>Single Post Sign, Furnish &amp; Install, Less than 12 SF</t>
  </si>
  <si>
    <t>0700-1-50</t>
  </si>
  <si>
    <t>Single Post Sig, Relocate</t>
  </si>
  <si>
    <t>Retro-Reflective Pavement Markers, Y/Y</t>
  </si>
  <si>
    <t>0711-11-111</t>
  </si>
  <si>
    <t>Thermoplastic, Standard, White, Solid, 6"</t>
  </si>
  <si>
    <t>0711-11-123</t>
  </si>
  <si>
    <t>Thermoplastic, Standard, White Solid, 12"</t>
  </si>
  <si>
    <t>0711-11-160</t>
  </si>
  <si>
    <t>Thermoplastic, Standard, White Solid, R/R</t>
  </si>
  <si>
    <t>0711-11-125</t>
  </si>
  <si>
    <t>Thermoplastic, Standard, White Solid, 24"</t>
  </si>
  <si>
    <t>0711-11-211</t>
  </si>
  <si>
    <t>Thermoplastic, Standard, Yellow Solid, 6"</t>
  </si>
  <si>
    <t>0711-11-231</t>
  </si>
  <si>
    <t>Thermoplastic, Standard, Yellow Solid, Skip 6" /  10 - 30 SKIP</t>
  </si>
  <si>
    <t>Bid "B" Based on a Completion Time of 180  Calendar Days</t>
  </si>
  <si>
    <t>GRAND TOTAL AWARD FOR ROAD WORK, UTILITIES RELOCATION, SIGNING AND PAVEMENT MARKINGS BASED ON BID "B" 180 CALENDAR DAY COMPLETION, INCLUDING CONTRACT CONTINGENCY</t>
  </si>
  <si>
    <t>10" Optional Base Group 9</t>
  </si>
  <si>
    <t>Milling Existing Asphalt Pavement, 1" Average Depth</t>
  </si>
  <si>
    <t>Existing Fence to be Removed and Install New Chain Link Fence</t>
  </si>
  <si>
    <t xml:space="preserve"> </t>
  </si>
  <si>
    <t>Junction Box. Block Box  (Addendum #1)</t>
  </si>
  <si>
    <t>IFB16-0378OV (Addendum #4)</t>
  </si>
  <si>
    <t>Drop Inlet - 5' x 8'  Box (Addendum #4 - New Item)</t>
  </si>
  <si>
    <t>Miscellaneous Asphalt Pavement (Addendum #4, Qty Revision)</t>
  </si>
  <si>
    <t>Endwall Class 1 (Addendum #4, Qty Revision))</t>
  </si>
  <si>
    <t>Gravity Wall (Steel included) (Addendum #4, Qty Revision))</t>
  </si>
  <si>
    <t>Drop Inlet (Addendum #4, Qty Revision)</t>
  </si>
  <si>
    <t>425-MC (Item No. Revision)</t>
  </si>
  <si>
    <t>Inlets, Curb with Windows (Addendum #4)</t>
  </si>
  <si>
    <t>Pipe Storm Sewer Culv (ERCP) (14" X 23") (Addendum #4, Qty Revision)</t>
  </si>
  <si>
    <t>Pipe Storm Sewer Culv (ERCP) (19" X 30") (Addendum #4, Qty Revision)</t>
  </si>
  <si>
    <t>Guardrail (Addendum #4, Qty Revision)</t>
  </si>
  <si>
    <t>536-MC</t>
  </si>
  <si>
    <t xml:space="preserve">536-MC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</si>
</sst>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#,##0.0_);[Red]\(#,##0.0\)"/>
  </numFmts>
  <fonts count="2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20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8"/>
      <color theme="0" tint="-0.499984740745262"/>
      <name val="Arial"/>
      <family val="2"/>
    </font>
    <font>
      <b/>
      <sz val="18"/>
      <color theme="0" tint="-0.499984740745262"/>
      <name val="Calibri"/>
      <family val="2"/>
      <scheme val="minor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100">
    <xf numFmtId="0" fontId="0" fillId="0" borderId="0" xfId="0"/>
    <xf numFmtId="1" fontId="9" fillId="0" borderId="1" xfId="3" applyNumberFormat="1" applyFont="1" applyBorder="1" applyAlignment="1" applyProtection="1">
      <alignment wrapText="1"/>
    </xf>
    <xf numFmtId="1" fontId="9" fillId="0" borderId="1" xfId="3" applyNumberFormat="1" applyFont="1" applyBorder="1" applyAlignment="1" applyProtection="1">
      <alignment horizontal="center" wrapText="1"/>
    </xf>
    <xf numFmtId="1" fontId="9" fillId="2" borderId="1" xfId="3" applyNumberFormat="1" applyFont="1" applyFill="1" applyBorder="1" applyAlignment="1" applyProtection="1">
      <alignment horizontal="center" wrapText="1"/>
    </xf>
    <xf numFmtId="3" fontId="9" fillId="0" borderId="1" xfId="3" applyNumberFormat="1" applyFont="1" applyBorder="1" applyAlignment="1" applyProtection="1">
      <alignment horizontal="center" wrapText="1"/>
    </xf>
    <xf numFmtId="8" fontId="9" fillId="0" borderId="1" xfId="0" applyNumberFormat="1" applyFont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alignment horizontal="center" wrapText="1"/>
    </xf>
    <xf numFmtId="7" fontId="8" fillId="0" borderId="1" xfId="0" applyNumberFormat="1" applyFont="1" applyFill="1" applyBorder="1" applyAlignment="1" applyProtection="1">
      <alignment horizontal="center" wrapText="1"/>
    </xf>
    <xf numFmtId="165" fontId="9" fillId="0" borderId="1" xfId="1" applyNumberFormat="1" applyFont="1" applyFill="1" applyBorder="1" applyAlignment="1" applyProtection="1">
      <alignment horizontal="center" wrapText="1"/>
      <protection locked="0"/>
    </xf>
    <xf numFmtId="165" fontId="9" fillId="0" borderId="1" xfId="1" applyNumberFormat="1" applyFont="1" applyFill="1" applyBorder="1" applyAlignment="1" applyProtection="1">
      <alignment horizontal="center" wrapText="1"/>
    </xf>
    <xf numFmtId="165" fontId="16" fillId="0" borderId="1" xfId="0" applyNumberFormat="1" applyFont="1" applyFill="1" applyBorder="1" applyAlignment="1" applyProtection="1">
      <alignment wrapText="1"/>
    </xf>
    <xf numFmtId="165" fontId="10" fillId="0" borderId="1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0" borderId="0" xfId="0" applyFont="1" applyFill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44" fontId="3" fillId="0" borderId="0" xfId="0" applyNumberFormat="1" applyFont="1" applyFill="1" applyProtection="1">
      <protection locked="0"/>
    </xf>
    <xf numFmtId="164" fontId="3" fillId="0" borderId="7" xfId="0" applyNumberFormat="1" applyFont="1" applyFill="1" applyBorder="1" applyAlignment="1" applyProtection="1">
      <alignment horizontal="center"/>
      <protection locked="0"/>
    </xf>
    <xf numFmtId="2" fontId="3" fillId="0" borderId="0" xfId="0" applyNumberFormat="1" applyFont="1" applyFill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  <xf numFmtId="164" fontId="3" fillId="0" borderId="6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3" fillId="0" borderId="3" xfId="0" applyNumberFormat="1" applyFont="1" applyFill="1" applyBorder="1" applyAlignment="1" applyProtection="1">
      <alignment horizontal="center"/>
      <protection locked="0"/>
    </xf>
    <xf numFmtId="165" fontId="7" fillId="2" borderId="1" xfId="1" applyNumberFormat="1" applyFont="1" applyFill="1" applyBorder="1" applyAlignment="1" applyProtection="1">
      <alignment wrapText="1"/>
      <protection locked="0"/>
    </xf>
    <xf numFmtId="4" fontId="7" fillId="2" borderId="1" xfId="0" applyNumberFormat="1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wrapText="1"/>
      <protection locked="0"/>
    </xf>
    <xf numFmtId="0" fontId="6" fillId="0" borderId="6" xfId="3" applyFont="1" applyBorder="1" applyAlignment="1" applyProtection="1">
      <alignment horizontal="center"/>
      <protection locked="0"/>
    </xf>
    <xf numFmtId="0" fontId="6" fillId="0" borderId="0" xfId="3" applyFont="1" applyProtection="1">
      <protection locked="0"/>
    </xf>
    <xf numFmtId="0" fontId="0" fillId="0" borderId="1" xfId="0" applyBorder="1" applyProtection="1">
      <protection locked="0"/>
    </xf>
    <xf numFmtId="1" fontId="0" fillId="0" borderId="1" xfId="0" applyNumberFormat="1" applyBorder="1" applyProtection="1">
      <protection locked="0"/>
    </xf>
    <xf numFmtId="4" fontId="0" fillId="0" borderId="0" xfId="0" applyNumberFormat="1" applyProtection="1">
      <protection locked="0"/>
    </xf>
    <xf numFmtId="164" fontId="8" fillId="0" borderId="1" xfId="0" applyNumberFormat="1" applyFont="1" applyFill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wrapText="1"/>
    </xf>
    <xf numFmtId="1" fontId="8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wrapText="1"/>
    </xf>
    <xf numFmtId="1" fontId="9" fillId="0" borderId="1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Border="1" applyAlignment="1" applyProtection="1">
      <alignment horizontal="center" wrapText="1"/>
    </xf>
    <xf numFmtId="1" fontId="8" fillId="0" borderId="1" xfId="0" applyNumberFormat="1" applyFont="1" applyBorder="1" applyAlignment="1" applyProtection="1">
      <alignment wrapText="1"/>
    </xf>
    <xf numFmtId="0" fontId="10" fillId="2" borderId="1" xfId="0" applyFont="1" applyFill="1" applyBorder="1" applyAlignment="1" applyProtection="1">
      <alignment wrapText="1"/>
    </xf>
    <xf numFmtId="1" fontId="9" fillId="0" borderId="1" xfId="0" applyNumberFormat="1" applyFont="1" applyFill="1" applyBorder="1" applyAlignment="1" applyProtection="1">
      <alignment wrapText="1"/>
    </xf>
    <xf numFmtId="165" fontId="8" fillId="0" borderId="1" xfId="0" applyNumberFormat="1" applyFont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 wrapText="1"/>
    </xf>
    <xf numFmtId="165" fontId="16" fillId="0" borderId="1" xfId="0" applyNumberFormat="1" applyFont="1" applyFill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wrapText="1"/>
    </xf>
    <xf numFmtId="3" fontId="1" fillId="0" borderId="1" xfId="0" applyNumberFormat="1" applyFont="1" applyFill="1" applyBorder="1" applyAlignment="1" applyProtection="1">
      <alignment horizontal="center" wrapText="1"/>
    </xf>
    <xf numFmtId="165" fontId="7" fillId="2" borderId="1" xfId="1" applyNumberFormat="1" applyFon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7" fillId="2" borderId="1" xfId="0" applyNumberFormat="1" applyFont="1" applyFill="1" applyBorder="1" applyAlignment="1" applyProtection="1">
      <alignment wrapText="1"/>
    </xf>
    <xf numFmtId="1" fontId="7" fillId="2" borderId="1" xfId="0" applyNumberFormat="1" applyFont="1" applyFill="1" applyBorder="1" applyAlignment="1" applyProtection="1">
      <alignment horizontal="center" wrapText="1"/>
    </xf>
    <xf numFmtId="1" fontId="10" fillId="2" borderId="1" xfId="0" applyNumberFormat="1" applyFont="1" applyFill="1" applyBorder="1" applyAlignment="1" applyProtection="1">
      <alignment horizontal="center" wrapText="1"/>
    </xf>
    <xf numFmtId="4" fontId="7" fillId="2" borderId="1" xfId="0" applyNumberFormat="1" applyFont="1" applyFill="1" applyBorder="1" applyAlignment="1" applyProtection="1">
      <alignment horizontal="center" wrapText="1"/>
    </xf>
    <xf numFmtId="1" fontId="10" fillId="2" borderId="1" xfId="0" applyNumberFormat="1" applyFont="1" applyFill="1" applyBorder="1" applyAlignment="1" applyProtection="1">
      <alignment wrapText="1"/>
    </xf>
    <xf numFmtId="165" fontId="0" fillId="0" borderId="0" xfId="0" applyNumberFormat="1" applyProtection="1">
      <protection locked="0"/>
    </xf>
    <xf numFmtId="164" fontId="8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8" fillId="3" borderId="1" xfId="0" applyFont="1" applyFill="1" applyBorder="1"/>
    <xf numFmtId="0" fontId="8" fillId="3" borderId="2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6" fontId="8" fillId="3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wrapText="1"/>
    </xf>
    <xf numFmtId="0" fontId="9" fillId="0" borderId="1" xfId="0" applyFont="1" applyFill="1" applyBorder="1" applyAlignment="1" applyProtection="1">
      <alignment horizontal="center" wrapText="1"/>
    </xf>
    <xf numFmtId="0" fontId="11" fillId="0" borderId="1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wrapText="1"/>
    </xf>
    <xf numFmtId="1" fontId="11" fillId="0" borderId="1" xfId="0" applyNumberFormat="1" applyFont="1" applyFill="1" applyBorder="1" applyAlignment="1" applyProtection="1">
      <alignment horizontal="center" wrapText="1"/>
    </xf>
    <xf numFmtId="4" fontId="9" fillId="0" borderId="1" xfId="0" applyNumberFormat="1" applyFont="1" applyFill="1" applyBorder="1" applyAlignment="1" applyProtection="1">
      <alignment wrapText="1"/>
    </xf>
    <xf numFmtId="2" fontId="8" fillId="0" borderId="1" xfId="0" applyNumberFormat="1" applyFont="1" applyFill="1" applyBorder="1" applyAlignment="1" applyProtection="1">
      <alignment horizontal="center" wrapText="1"/>
    </xf>
    <xf numFmtId="164" fontId="20" fillId="0" borderId="1" xfId="0" applyNumberFormat="1" applyFont="1" applyFill="1" applyBorder="1" applyAlignment="1" applyProtection="1">
      <alignment horizontal="center" wrapText="1"/>
    </xf>
    <xf numFmtId="0" fontId="20" fillId="0" borderId="1" xfId="0" applyFont="1" applyFill="1" applyBorder="1" applyAlignment="1" applyProtection="1">
      <alignment horizontal="left" wrapText="1"/>
    </xf>
    <xf numFmtId="1" fontId="20" fillId="0" borderId="1" xfId="0" applyNumberFormat="1" applyFont="1" applyFill="1" applyBorder="1" applyAlignment="1" applyProtection="1">
      <alignment wrapText="1"/>
    </xf>
    <xf numFmtId="3" fontId="20" fillId="0" borderId="1" xfId="0" applyNumberFormat="1" applyFont="1" applyFill="1" applyBorder="1" applyAlignment="1" applyProtection="1">
      <alignment horizontal="center" wrapText="1"/>
    </xf>
    <xf numFmtId="1" fontId="20" fillId="0" borderId="1" xfId="0" applyNumberFormat="1" applyFont="1" applyFill="1" applyBorder="1" applyAlignment="1" applyProtection="1">
      <alignment horizontal="center" wrapText="1"/>
    </xf>
    <xf numFmtId="165" fontId="10" fillId="0" borderId="1" xfId="0" applyNumberFormat="1" applyFont="1" applyFill="1" applyBorder="1" applyAlignment="1" applyProtection="1">
      <alignment wrapText="1"/>
    </xf>
    <xf numFmtId="8" fontId="20" fillId="0" borderId="1" xfId="0" applyNumberFormat="1" applyFont="1" applyBorder="1" applyAlignment="1" applyProtection="1">
      <alignment horizontal="left" wrapText="1"/>
      <protection locked="0"/>
    </xf>
    <xf numFmtId="7" fontId="20" fillId="0" borderId="1" xfId="0" applyNumberFormat="1" applyFont="1" applyFill="1" applyBorder="1" applyAlignment="1" applyProtection="1">
      <alignment horizontal="center" wrapText="1"/>
    </xf>
    <xf numFmtId="1" fontId="12" fillId="0" borderId="2" xfId="0" applyNumberFormat="1" applyFont="1" applyBorder="1" applyAlignment="1" applyProtection="1">
      <alignment horizontal="left" wrapText="1"/>
    </xf>
    <xf numFmtId="1" fontId="12" fillId="0" borderId="8" xfId="0" applyNumberFormat="1" applyFont="1" applyBorder="1" applyAlignment="1" applyProtection="1">
      <alignment horizontal="left" wrapText="1"/>
    </xf>
    <xf numFmtId="1" fontId="12" fillId="0" borderId="9" xfId="0" applyNumberFormat="1" applyFont="1" applyBorder="1" applyAlignment="1" applyProtection="1">
      <alignment horizontal="left" wrapText="1"/>
    </xf>
    <xf numFmtId="1" fontId="11" fillId="0" borderId="2" xfId="0" applyNumberFormat="1" applyFont="1" applyFill="1" applyBorder="1" applyAlignment="1" applyProtection="1">
      <alignment wrapText="1"/>
    </xf>
    <xf numFmtId="1" fontId="11" fillId="0" borderId="8" xfId="0" applyNumberFormat="1" applyFont="1" applyFill="1" applyBorder="1" applyAlignment="1" applyProtection="1">
      <alignment wrapText="1"/>
    </xf>
    <xf numFmtId="1" fontId="11" fillId="0" borderId="9" xfId="0" applyNumberFormat="1" applyFont="1" applyFill="1" applyBorder="1" applyAlignment="1" applyProtection="1">
      <alignment wrapText="1"/>
    </xf>
    <xf numFmtId="4" fontId="11" fillId="0" borderId="2" xfId="0" applyNumberFormat="1" applyFont="1" applyFill="1" applyBorder="1" applyAlignment="1" applyProtection="1">
      <alignment horizontal="center" wrapText="1"/>
      <protection locked="0"/>
    </xf>
    <xf numFmtId="4" fontId="11" fillId="0" borderId="8" xfId="0" applyNumberFormat="1" applyFont="1" applyFill="1" applyBorder="1" applyAlignment="1" applyProtection="1">
      <alignment horizontal="center" wrapText="1"/>
      <protection locked="0"/>
    </xf>
    <xf numFmtId="4" fontId="11" fillId="0" borderId="9" xfId="0" applyNumberFormat="1" applyFont="1" applyFill="1" applyBorder="1" applyAlignment="1" applyProtection="1">
      <alignment horizontal="center" wrapText="1"/>
      <protection locked="0"/>
    </xf>
    <xf numFmtId="0" fontId="12" fillId="0" borderId="2" xfId="0" applyFont="1" applyFill="1" applyBorder="1" applyAlignment="1" applyProtection="1">
      <alignment wrapText="1"/>
    </xf>
    <xf numFmtId="0" fontId="12" fillId="0" borderId="8" xfId="0" applyFont="1" applyFill="1" applyBorder="1" applyAlignment="1" applyProtection="1">
      <alignment wrapText="1"/>
    </xf>
    <xf numFmtId="0" fontId="12" fillId="0" borderId="9" xfId="0" applyFont="1" applyFill="1" applyBorder="1" applyAlignment="1" applyProtection="1">
      <alignment wrapText="1"/>
    </xf>
    <xf numFmtId="1" fontId="12" fillId="0" borderId="2" xfId="0" applyNumberFormat="1" applyFont="1" applyBorder="1" applyAlignment="1" applyProtection="1">
      <alignment wrapText="1"/>
    </xf>
    <xf numFmtId="1" fontId="12" fillId="0" borderId="8" xfId="0" applyNumberFormat="1" applyFont="1" applyBorder="1" applyAlignment="1" applyProtection="1">
      <alignment wrapText="1"/>
    </xf>
    <xf numFmtId="1" fontId="12" fillId="0" borderId="9" xfId="0" applyNumberFormat="1" applyFont="1" applyBorder="1" applyAlignment="1" applyProtection="1">
      <alignment wrapText="1"/>
    </xf>
    <xf numFmtId="0" fontId="18" fillId="0" borderId="0" xfId="0" applyFont="1" applyAlignment="1" applyProtection="1">
      <alignment horizontal="center" wrapText="1"/>
    </xf>
    <xf numFmtId="0" fontId="19" fillId="0" borderId="0" xfId="0" applyFont="1" applyAlignment="1" applyProtection="1">
      <alignment horizontal="center" wrapText="1"/>
    </xf>
    <xf numFmtId="0" fontId="17" fillId="0" borderId="5" xfId="0" applyFont="1" applyFill="1" applyBorder="1" applyAlignment="1" applyProtection="1">
      <alignment horizontal="center" wrapText="1"/>
    </xf>
    <xf numFmtId="0" fontId="18" fillId="0" borderId="5" xfId="0" applyFont="1" applyFill="1" applyBorder="1" applyAlignment="1" applyProtection="1">
      <alignment horizontal="center" wrapText="1"/>
    </xf>
    <xf numFmtId="0" fontId="15" fillId="0" borderId="8" xfId="0" applyFont="1" applyFill="1" applyBorder="1" applyAlignment="1" applyProtection="1">
      <alignment horizontal="center" wrapText="1"/>
    </xf>
    <xf numFmtId="0" fontId="13" fillId="0" borderId="0" xfId="0" applyFont="1" applyAlignment="1" applyProtection="1">
      <alignment horizontal="center" wrapText="1"/>
    </xf>
    <xf numFmtId="0" fontId="14" fillId="0" borderId="0" xfId="0" applyFont="1" applyAlignment="1" applyProtection="1">
      <alignment horizontal="center" wrapText="1"/>
    </xf>
    <xf numFmtId="0" fontId="15" fillId="0" borderId="5" xfId="0" applyFont="1" applyFill="1" applyBorder="1" applyAlignment="1" applyProtection="1">
      <alignment horizontal="center" wrapText="1"/>
    </xf>
    <xf numFmtId="165" fontId="8" fillId="3" borderId="2" xfId="0" applyNumberFormat="1" applyFont="1" applyFill="1" applyBorder="1" applyAlignment="1" applyProtection="1">
      <alignment horizontal="left"/>
      <protection locked="0"/>
    </xf>
  </cellXfs>
  <cellStyles count="4">
    <cellStyle name="Normal" xfId="0" builtinId="0"/>
    <cellStyle name="Normal 2" xfId="2"/>
    <cellStyle name="Normal 3" xfId="1"/>
    <cellStyle name="Normal_ConstructionCostMagellanDrWLImp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5"/>
  <sheetViews>
    <sheetView topLeftCell="B1" zoomScale="70" zoomScaleNormal="70" zoomScaleSheetLayoutView="80" zoomScalePageLayoutView="60" workbookViewId="0">
      <selection activeCell="G21" sqref="G21"/>
    </sheetView>
  </sheetViews>
  <sheetFormatPr defaultColWidth="9.109375" defaultRowHeight="14.4" x14ac:dyDescent="0.3"/>
  <cols>
    <col min="1" max="1" width="4.33203125" style="12" hidden="1" customWidth="1"/>
    <col min="2" max="2" width="12.5546875" style="12" customWidth="1"/>
    <col min="3" max="3" width="17.6640625" style="12" customWidth="1"/>
    <col min="4" max="4" width="48.109375" style="12" customWidth="1"/>
    <col min="5" max="5" width="10.5546875" style="30" customWidth="1"/>
    <col min="6" max="6" width="10.5546875" style="12" customWidth="1"/>
    <col min="7" max="7" width="20.33203125" style="12" customWidth="1"/>
    <col min="8" max="8" width="30" style="12" customWidth="1"/>
    <col min="9" max="16384" width="9.109375" style="12"/>
  </cols>
  <sheetData>
    <row r="1" spans="1:96" ht="39" customHeight="1" x14ac:dyDescent="0.45">
      <c r="B1" s="91" t="s">
        <v>40</v>
      </c>
      <c r="C1" s="92"/>
      <c r="D1" s="92"/>
      <c r="E1" s="92"/>
      <c r="F1" s="92"/>
      <c r="G1" s="92"/>
      <c r="H1" s="92"/>
    </row>
    <row r="2" spans="1:96" ht="25.95" customHeight="1" x14ac:dyDescent="0.4">
      <c r="B2" s="93" t="s">
        <v>142</v>
      </c>
      <c r="C2" s="94"/>
      <c r="D2" s="94"/>
      <c r="E2" s="94"/>
      <c r="F2" s="94"/>
      <c r="G2" s="94"/>
      <c r="H2" s="94"/>
    </row>
    <row r="3" spans="1:96" ht="25.95" customHeight="1" x14ac:dyDescent="0.4">
      <c r="B3" s="95" t="s">
        <v>42</v>
      </c>
      <c r="C3" s="95"/>
      <c r="D3" s="95"/>
      <c r="E3" s="95"/>
      <c r="F3" s="95"/>
      <c r="G3" s="95"/>
      <c r="H3" s="95"/>
    </row>
    <row r="4" spans="1:96" ht="25.95" customHeight="1" thickBot="1" x14ac:dyDescent="0.45">
      <c r="B4" s="95" t="s">
        <v>43</v>
      </c>
      <c r="C4" s="95"/>
      <c r="D4" s="95"/>
      <c r="E4" s="95"/>
      <c r="F4" s="95"/>
      <c r="G4" s="95"/>
      <c r="H4" s="95"/>
    </row>
    <row r="5" spans="1:96" s="13" customFormat="1" ht="32.4" customHeight="1" x14ac:dyDescent="0.4">
      <c r="A5" s="14">
        <v>1</v>
      </c>
      <c r="B5" s="95" t="s">
        <v>44</v>
      </c>
      <c r="C5" s="95"/>
      <c r="D5" s="95"/>
      <c r="E5" s="95"/>
      <c r="F5" s="95"/>
      <c r="G5" s="95"/>
      <c r="H5" s="95"/>
      <c r="J5" s="15"/>
    </row>
    <row r="6" spans="1:96" s="13" customFormat="1" ht="49.95" customHeight="1" x14ac:dyDescent="0.4">
      <c r="A6" s="16">
        <v>2</v>
      </c>
      <c r="B6" s="6" t="s">
        <v>34</v>
      </c>
      <c r="C6" s="6" t="s">
        <v>35</v>
      </c>
      <c r="D6" s="44" t="s">
        <v>0</v>
      </c>
      <c r="E6" s="45" t="s">
        <v>36</v>
      </c>
      <c r="F6" s="6" t="s">
        <v>1</v>
      </c>
      <c r="G6" s="47" t="s">
        <v>2</v>
      </c>
      <c r="H6" s="6" t="s">
        <v>3</v>
      </c>
      <c r="J6" s="15"/>
      <c r="K6" s="13">
        <v>1</v>
      </c>
    </row>
    <row r="7" spans="1:96" s="13" customFormat="1" ht="49.95" customHeight="1" x14ac:dyDescent="0.4">
      <c r="A7" s="16"/>
      <c r="B7" s="48"/>
      <c r="C7" s="48"/>
      <c r="D7" s="63" t="s">
        <v>45</v>
      </c>
      <c r="E7" s="48"/>
      <c r="F7" s="48"/>
      <c r="G7" s="48"/>
      <c r="H7" s="48"/>
      <c r="J7" s="15"/>
    </row>
    <row r="8" spans="1:96" s="13" customFormat="1" ht="49.95" customHeight="1" x14ac:dyDescent="0.3">
      <c r="A8" s="16"/>
      <c r="B8" s="31">
        <v>1</v>
      </c>
      <c r="C8" s="32" t="s">
        <v>4</v>
      </c>
      <c r="D8" s="33" t="s">
        <v>38</v>
      </c>
      <c r="E8" s="34">
        <v>1</v>
      </c>
      <c r="F8" s="34" t="s">
        <v>5</v>
      </c>
      <c r="G8" s="5"/>
      <c r="H8" s="7">
        <f>E8*G8</f>
        <v>0</v>
      </c>
      <c r="J8" s="15"/>
    </row>
    <row r="9" spans="1:96" s="13" customFormat="1" ht="49.95" customHeight="1" x14ac:dyDescent="0.3">
      <c r="A9" s="16">
        <v>9</v>
      </c>
      <c r="B9" s="31">
        <f>B8+1</f>
        <v>2</v>
      </c>
      <c r="C9" s="32" t="s">
        <v>25</v>
      </c>
      <c r="D9" s="33" t="s">
        <v>6</v>
      </c>
      <c r="E9" s="34">
        <v>1</v>
      </c>
      <c r="F9" s="34" t="s">
        <v>5</v>
      </c>
      <c r="G9" s="5"/>
      <c r="H9" s="7">
        <f t="shared" ref="H9:H28" si="0">E9*G9</f>
        <v>0</v>
      </c>
      <c r="J9" s="15"/>
    </row>
    <row r="10" spans="1:96" s="13" customFormat="1" ht="49.95" customHeight="1" x14ac:dyDescent="0.3">
      <c r="A10" s="16">
        <v>7</v>
      </c>
      <c r="B10" s="31">
        <f>B9+1</f>
        <v>3</v>
      </c>
      <c r="C10" s="32" t="s">
        <v>26</v>
      </c>
      <c r="D10" s="33" t="s">
        <v>46</v>
      </c>
      <c r="E10" s="35">
        <v>3832</v>
      </c>
      <c r="F10" s="34" t="s">
        <v>8</v>
      </c>
      <c r="G10" s="5"/>
      <c r="H10" s="7">
        <f t="shared" si="0"/>
        <v>0</v>
      </c>
      <c r="J10" s="15"/>
    </row>
    <row r="11" spans="1:96" s="13" customFormat="1" ht="49.95" customHeight="1" x14ac:dyDescent="0.3">
      <c r="A11" s="16">
        <v>10</v>
      </c>
      <c r="B11" s="31">
        <f>B10+1</f>
        <v>4</v>
      </c>
      <c r="C11" s="32" t="s">
        <v>23</v>
      </c>
      <c r="D11" s="33" t="s">
        <v>22</v>
      </c>
      <c r="E11" s="35">
        <v>36</v>
      </c>
      <c r="F11" s="34" t="s">
        <v>9</v>
      </c>
      <c r="G11" s="5"/>
      <c r="H11" s="7">
        <f t="shared" si="0"/>
        <v>0</v>
      </c>
      <c r="J11" s="15"/>
    </row>
    <row r="12" spans="1:96" s="13" customFormat="1" ht="49.95" customHeight="1" x14ac:dyDescent="0.3">
      <c r="A12" s="16">
        <v>6</v>
      </c>
      <c r="B12" s="54">
        <v>5</v>
      </c>
      <c r="C12" s="55" t="s">
        <v>47</v>
      </c>
      <c r="D12" s="56" t="s">
        <v>48</v>
      </c>
      <c r="E12" s="58">
        <v>1.8</v>
      </c>
      <c r="F12" s="59" t="s">
        <v>10</v>
      </c>
      <c r="G12" s="5"/>
      <c r="H12" s="7">
        <f t="shared" si="0"/>
        <v>0</v>
      </c>
      <c r="J12" s="15"/>
    </row>
    <row r="13" spans="1:96" s="13" customFormat="1" ht="49.95" customHeight="1" x14ac:dyDescent="0.3">
      <c r="A13" s="16">
        <v>13</v>
      </c>
      <c r="B13" s="31">
        <f t="shared" ref="B13:B46" si="1">B12+1</f>
        <v>6</v>
      </c>
      <c r="C13" s="32" t="s">
        <v>12</v>
      </c>
      <c r="D13" s="33" t="s">
        <v>13</v>
      </c>
      <c r="E13" s="35">
        <v>2915</v>
      </c>
      <c r="F13" s="34" t="s">
        <v>7</v>
      </c>
      <c r="G13" s="5"/>
      <c r="H13" s="7">
        <f t="shared" si="0"/>
        <v>0</v>
      </c>
      <c r="I13" s="17"/>
      <c r="J13" s="15"/>
    </row>
    <row r="14" spans="1:96" s="13" customFormat="1" ht="61.2" customHeight="1" x14ac:dyDescent="0.3">
      <c r="A14" s="16">
        <v>16</v>
      </c>
      <c r="B14" s="31">
        <f t="shared" si="1"/>
        <v>7</v>
      </c>
      <c r="C14" s="32" t="s">
        <v>49</v>
      </c>
      <c r="D14" s="33" t="s">
        <v>50</v>
      </c>
      <c r="E14" s="35">
        <v>2915</v>
      </c>
      <c r="F14" s="34" t="s">
        <v>7</v>
      </c>
      <c r="G14" s="5"/>
      <c r="H14" s="7">
        <f t="shared" si="0"/>
        <v>0</v>
      </c>
      <c r="J14" s="15"/>
    </row>
    <row r="15" spans="1:96" s="13" customFormat="1" ht="65.400000000000006" customHeight="1" x14ac:dyDescent="0.3">
      <c r="A15" s="16">
        <v>17</v>
      </c>
      <c r="B15" s="31">
        <f>B14+1</f>
        <v>8</v>
      </c>
      <c r="C15" s="32" t="s">
        <v>14</v>
      </c>
      <c r="D15" s="33" t="s">
        <v>51</v>
      </c>
      <c r="E15" s="60">
        <v>500</v>
      </c>
      <c r="F15" s="34" t="s">
        <v>7</v>
      </c>
      <c r="G15" s="5"/>
      <c r="H15" s="7">
        <f>E15*G15</f>
        <v>0</v>
      </c>
      <c r="J15" s="15"/>
    </row>
    <row r="16" spans="1:96" s="18" customFormat="1" ht="49.95" customHeight="1" x14ac:dyDescent="0.3">
      <c r="B16" s="31">
        <f>B15+1</f>
        <v>9</v>
      </c>
      <c r="C16" s="32" t="s">
        <v>15</v>
      </c>
      <c r="D16" s="33" t="s">
        <v>16</v>
      </c>
      <c r="E16" s="35">
        <v>2715</v>
      </c>
      <c r="F16" s="34" t="s">
        <v>7</v>
      </c>
      <c r="G16" s="5"/>
      <c r="H16" s="7">
        <f t="shared" si="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</row>
    <row r="17" spans="1:10" s="13" customFormat="1" ht="49.95" customHeight="1" x14ac:dyDescent="0.3">
      <c r="A17" s="20">
        <v>19</v>
      </c>
      <c r="B17" s="31">
        <f>B16+1</f>
        <v>10</v>
      </c>
      <c r="C17" s="32" t="s">
        <v>27</v>
      </c>
      <c r="D17" s="33" t="s">
        <v>52</v>
      </c>
      <c r="E17" s="35">
        <v>1696</v>
      </c>
      <c r="F17" s="34" t="s">
        <v>11</v>
      </c>
      <c r="G17" s="5"/>
      <c r="H17" s="7">
        <f t="shared" si="0"/>
        <v>0</v>
      </c>
      <c r="J17" s="15"/>
    </row>
    <row r="18" spans="1:10" s="21" customFormat="1" ht="49.95" customHeight="1" x14ac:dyDescent="0.3">
      <c r="A18" s="16">
        <v>21</v>
      </c>
      <c r="B18" s="31">
        <f>B17+1</f>
        <v>11</v>
      </c>
      <c r="C18" s="32" t="s">
        <v>17</v>
      </c>
      <c r="D18" s="33" t="s">
        <v>137</v>
      </c>
      <c r="E18" s="35">
        <v>1227</v>
      </c>
      <c r="F18" s="34" t="s">
        <v>11</v>
      </c>
      <c r="G18" s="5"/>
      <c r="H18" s="7">
        <f t="shared" si="0"/>
        <v>0</v>
      </c>
    </row>
    <row r="19" spans="1:10" s="13" customFormat="1" ht="49.95" customHeight="1" x14ac:dyDescent="0.3">
      <c r="A19" s="16">
        <v>23</v>
      </c>
      <c r="B19" s="31">
        <f>B18+1</f>
        <v>12</v>
      </c>
      <c r="C19" s="32" t="s">
        <v>33</v>
      </c>
      <c r="D19" s="33" t="s">
        <v>138</v>
      </c>
      <c r="E19" s="35">
        <v>4746</v>
      </c>
      <c r="F19" s="34" t="s">
        <v>11</v>
      </c>
      <c r="G19" s="5"/>
      <c r="H19" s="7">
        <f t="shared" si="0"/>
        <v>0</v>
      </c>
      <c r="J19" s="15"/>
    </row>
    <row r="20" spans="1:10" s="13" customFormat="1" ht="49.95" customHeight="1" x14ac:dyDescent="0.3">
      <c r="A20" s="16">
        <v>26</v>
      </c>
      <c r="B20" s="31">
        <f t="shared" si="1"/>
        <v>13</v>
      </c>
      <c r="C20" s="32" t="s">
        <v>54</v>
      </c>
      <c r="D20" s="33" t="s">
        <v>55</v>
      </c>
      <c r="E20" s="35">
        <v>70</v>
      </c>
      <c r="F20" s="34" t="s">
        <v>39</v>
      </c>
      <c r="G20" s="5"/>
      <c r="H20" s="7">
        <f t="shared" si="0"/>
        <v>0</v>
      </c>
      <c r="J20" s="15"/>
    </row>
    <row r="21" spans="1:10" s="13" customFormat="1" ht="49.95" customHeight="1" x14ac:dyDescent="0.3">
      <c r="A21" s="16">
        <v>26</v>
      </c>
      <c r="B21" s="31">
        <f t="shared" si="1"/>
        <v>14</v>
      </c>
      <c r="C21" s="32" t="s">
        <v>56</v>
      </c>
      <c r="D21" s="33" t="s">
        <v>92</v>
      </c>
      <c r="E21" s="35">
        <v>659</v>
      </c>
      <c r="F21" s="34" t="s">
        <v>39</v>
      </c>
      <c r="G21" s="5"/>
      <c r="H21" s="7">
        <f>E21*G21</f>
        <v>0</v>
      </c>
      <c r="J21" s="15"/>
    </row>
    <row r="22" spans="1:10" s="13" customFormat="1" ht="49.95" customHeight="1" x14ac:dyDescent="0.3">
      <c r="A22" s="16">
        <v>29</v>
      </c>
      <c r="B22" s="68">
        <f t="shared" si="1"/>
        <v>15</v>
      </c>
      <c r="C22" s="69" t="s">
        <v>57</v>
      </c>
      <c r="D22" s="70" t="s">
        <v>144</v>
      </c>
      <c r="E22" s="72">
        <v>10</v>
      </c>
      <c r="F22" s="72" t="s">
        <v>39</v>
      </c>
      <c r="G22" s="74"/>
      <c r="H22" s="75">
        <f t="shared" si="0"/>
        <v>0</v>
      </c>
      <c r="J22" s="15"/>
    </row>
    <row r="23" spans="1:10" s="13" customFormat="1" ht="49.95" customHeight="1" x14ac:dyDescent="0.3">
      <c r="A23" s="16">
        <v>32</v>
      </c>
      <c r="B23" s="68">
        <f t="shared" si="1"/>
        <v>16</v>
      </c>
      <c r="C23" s="69" t="s">
        <v>59</v>
      </c>
      <c r="D23" s="70" t="s">
        <v>145</v>
      </c>
      <c r="E23" s="71">
        <v>30</v>
      </c>
      <c r="F23" s="72" t="s">
        <v>7</v>
      </c>
      <c r="G23" s="74"/>
      <c r="H23" s="75">
        <f t="shared" si="0"/>
        <v>0</v>
      </c>
      <c r="J23" s="15"/>
    </row>
    <row r="24" spans="1:10" s="13" customFormat="1" ht="49.95" customHeight="1" x14ac:dyDescent="0.3">
      <c r="A24" s="16">
        <v>36</v>
      </c>
      <c r="B24" s="68">
        <f t="shared" si="1"/>
        <v>17</v>
      </c>
      <c r="C24" s="69" t="s">
        <v>59</v>
      </c>
      <c r="D24" s="70" t="s">
        <v>146</v>
      </c>
      <c r="E24" s="71">
        <v>62</v>
      </c>
      <c r="F24" s="72" t="s">
        <v>7</v>
      </c>
      <c r="G24" s="74"/>
      <c r="H24" s="75">
        <f t="shared" si="0"/>
        <v>0</v>
      </c>
      <c r="J24" s="15"/>
    </row>
    <row r="25" spans="1:10" s="13" customFormat="1" ht="49.95" customHeight="1" x14ac:dyDescent="0.3">
      <c r="A25" s="16">
        <v>38</v>
      </c>
      <c r="B25" s="68">
        <f t="shared" si="1"/>
        <v>18</v>
      </c>
      <c r="C25" s="69" t="s">
        <v>62</v>
      </c>
      <c r="D25" s="70" t="s">
        <v>147</v>
      </c>
      <c r="E25" s="71">
        <v>5</v>
      </c>
      <c r="F25" s="72" t="s">
        <v>9</v>
      </c>
      <c r="G25" s="74"/>
      <c r="H25" s="75">
        <f t="shared" si="0"/>
        <v>0</v>
      </c>
      <c r="J25" s="15"/>
    </row>
    <row r="26" spans="1:10" s="13" customFormat="1" ht="49.95" customHeight="1" x14ac:dyDescent="0.3">
      <c r="A26" s="16"/>
      <c r="B26" s="68">
        <v>19</v>
      </c>
      <c r="C26" s="69" t="s">
        <v>62</v>
      </c>
      <c r="D26" s="70" t="s">
        <v>143</v>
      </c>
      <c r="E26" s="71">
        <v>1</v>
      </c>
      <c r="F26" s="72" t="s">
        <v>9</v>
      </c>
      <c r="G26" s="74"/>
      <c r="H26" s="75">
        <f t="shared" si="0"/>
        <v>0</v>
      </c>
      <c r="J26" s="15"/>
    </row>
    <row r="27" spans="1:10" s="13" customFormat="1" ht="49.95" customHeight="1" x14ac:dyDescent="0.3">
      <c r="A27" s="16">
        <v>38</v>
      </c>
      <c r="B27" s="68">
        <v>20</v>
      </c>
      <c r="C27" s="69" t="s">
        <v>62</v>
      </c>
      <c r="D27" s="70" t="s">
        <v>141</v>
      </c>
      <c r="E27" s="71">
        <v>2</v>
      </c>
      <c r="F27" s="72" t="s">
        <v>9</v>
      </c>
      <c r="G27" s="5"/>
      <c r="H27" s="7">
        <f t="shared" si="0"/>
        <v>0</v>
      </c>
      <c r="J27" s="15"/>
    </row>
    <row r="28" spans="1:10" s="13" customFormat="1" ht="49.95" customHeight="1" x14ac:dyDescent="0.3">
      <c r="A28" s="22"/>
      <c r="B28" s="31">
        <f t="shared" si="1"/>
        <v>21</v>
      </c>
      <c r="C28" s="32" t="s">
        <v>65</v>
      </c>
      <c r="D28" s="33" t="s">
        <v>66</v>
      </c>
      <c r="E28" s="60">
        <v>1</v>
      </c>
      <c r="F28" s="34" t="s">
        <v>9</v>
      </c>
      <c r="G28" s="5"/>
      <c r="H28" s="7">
        <f t="shared" si="0"/>
        <v>0</v>
      </c>
      <c r="J28" s="15"/>
    </row>
    <row r="29" spans="1:10" s="13" customFormat="1" ht="49.95" customHeight="1" x14ac:dyDescent="0.3">
      <c r="A29" s="22">
        <v>126</v>
      </c>
      <c r="B29" s="68">
        <f t="shared" si="1"/>
        <v>22</v>
      </c>
      <c r="C29" s="69" t="s">
        <v>148</v>
      </c>
      <c r="D29" s="70" t="s">
        <v>149</v>
      </c>
      <c r="E29" s="72">
        <v>9</v>
      </c>
      <c r="F29" s="72" t="s">
        <v>9</v>
      </c>
      <c r="G29" s="74"/>
      <c r="H29" s="75">
        <f>E29*G29</f>
        <v>0</v>
      </c>
    </row>
    <row r="30" spans="1:10" s="21" customFormat="1" ht="49.95" customHeight="1" x14ac:dyDescent="0.3">
      <c r="A30" s="16">
        <v>51</v>
      </c>
      <c r="B30" s="31">
        <f t="shared" si="1"/>
        <v>23</v>
      </c>
      <c r="C30" s="32" t="s">
        <v>69</v>
      </c>
      <c r="D30" s="33" t="s">
        <v>70</v>
      </c>
      <c r="E30" s="60">
        <v>1</v>
      </c>
      <c r="F30" s="34" t="s">
        <v>9</v>
      </c>
      <c r="G30" s="5"/>
      <c r="H30" s="7">
        <f t="shared" ref="H30:H46" si="2">E30*G30</f>
        <v>0</v>
      </c>
    </row>
    <row r="31" spans="1:10" s="21" customFormat="1" ht="49.95" customHeight="1" x14ac:dyDescent="0.3">
      <c r="A31" s="16">
        <v>50</v>
      </c>
      <c r="B31" s="31">
        <f t="shared" si="1"/>
        <v>24</v>
      </c>
      <c r="C31" s="32" t="s">
        <v>62</v>
      </c>
      <c r="D31" s="33" t="s">
        <v>71</v>
      </c>
      <c r="E31" s="34">
        <v>2</v>
      </c>
      <c r="F31" s="34" t="s">
        <v>9</v>
      </c>
      <c r="G31" s="5"/>
      <c r="H31" s="7">
        <f t="shared" si="2"/>
        <v>0</v>
      </c>
    </row>
    <row r="32" spans="1:10" s="13" customFormat="1" ht="49.95" customHeight="1" x14ac:dyDescent="0.3">
      <c r="A32" s="22">
        <v>126</v>
      </c>
      <c r="B32" s="31">
        <f>B31+1</f>
        <v>25</v>
      </c>
      <c r="C32" s="32" t="s">
        <v>72</v>
      </c>
      <c r="D32" s="33" t="s">
        <v>73</v>
      </c>
      <c r="E32" s="34">
        <v>56</v>
      </c>
      <c r="F32" s="34" t="s">
        <v>8</v>
      </c>
      <c r="G32" s="5"/>
      <c r="H32" s="7">
        <f t="shared" si="2"/>
        <v>0</v>
      </c>
    </row>
    <row r="33" spans="1:8" s="13" customFormat="1" ht="49.95" customHeight="1" x14ac:dyDescent="0.3">
      <c r="A33" s="22">
        <v>127</v>
      </c>
      <c r="B33" s="68">
        <f>B32+1</f>
        <v>26</v>
      </c>
      <c r="C33" s="69" t="s">
        <v>74</v>
      </c>
      <c r="D33" s="70" t="s">
        <v>150</v>
      </c>
      <c r="E33" s="72">
        <v>226</v>
      </c>
      <c r="F33" s="72" t="s">
        <v>8</v>
      </c>
      <c r="G33" s="74"/>
      <c r="H33" s="75">
        <f t="shared" si="2"/>
        <v>0</v>
      </c>
    </row>
    <row r="34" spans="1:8" s="13" customFormat="1" ht="49.95" customHeight="1" x14ac:dyDescent="0.3">
      <c r="A34" s="22">
        <v>127</v>
      </c>
      <c r="B34" s="68">
        <f t="shared" si="1"/>
        <v>27</v>
      </c>
      <c r="C34" s="69" t="s">
        <v>76</v>
      </c>
      <c r="D34" s="70" t="s">
        <v>151</v>
      </c>
      <c r="E34" s="71">
        <v>1780</v>
      </c>
      <c r="F34" s="72" t="s">
        <v>8</v>
      </c>
      <c r="G34" s="74"/>
      <c r="H34" s="75">
        <f t="shared" si="2"/>
        <v>0</v>
      </c>
    </row>
    <row r="35" spans="1:8" s="13" customFormat="1" ht="49.95" customHeight="1" x14ac:dyDescent="0.3">
      <c r="A35" s="20">
        <v>73</v>
      </c>
      <c r="B35" s="31">
        <v>28</v>
      </c>
      <c r="C35" s="32" t="s">
        <v>82</v>
      </c>
      <c r="D35" s="33" t="s">
        <v>83</v>
      </c>
      <c r="E35" s="34">
        <v>120</v>
      </c>
      <c r="F35" s="34" t="s">
        <v>8</v>
      </c>
      <c r="G35" s="5"/>
      <c r="H35" s="7">
        <f t="shared" si="2"/>
        <v>0</v>
      </c>
    </row>
    <row r="36" spans="1:8" s="13" customFormat="1" ht="49.95" customHeight="1" x14ac:dyDescent="0.3">
      <c r="A36" s="16">
        <v>64</v>
      </c>
      <c r="B36" s="31">
        <f t="shared" si="1"/>
        <v>29</v>
      </c>
      <c r="C36" s="32" t="s">
        <v>18</v>
      </c>
      <c r="D36" s="33" t="s">
        <v>24</v>
      </c>
      <c r="E36" s="35">
        <v>1993</v>
      </c>
      <c r="F36" s="34" t="s">
        <v>8</v>
      </c>
      <c r="G36" s="5"/>
      <c r="H36" s="7">
        <f t="shared" si="2"/>
        <v>0</v>
      </c>
    </row>
    <row r="37" spans="1:8" s="13" customFormat="1" ht="49.95" customHeight="1" x14ac:dyDescent="0.3">
      <c r="A37" s="16">
        <v>64</v>
      </c>
      <c r="B37" s="31">
        <f>B36+1</f>
        <v>30</v>
      </c>
      <c r="C37" s="32" t="s">
        <v>84</v>
      </c>
      <c r="D37" s="33" t="s">
        <v>85</v>
      </c>
      <c r="E37" s="34">
        <v>597</v>
      </c>
      <c r="F37" s="34" t="s">
        <v>8</v>
      </c>
      <c r="G37" s="5"/>
      <c r="H37" s="7">
        <f t="shared" si="2"/>
        <v>0</v>
      </c>
    </row>
    <row r="38" spans="1:8" s="13" customFormat="1" ht="49.95" customHeight="1" x14ac:dyDescent="0.3">
      <c r="A38" s="16">
        <v>64</v>
      </c>
      <c r="B38" s="31">
        <f>B37+1</f>
        <v>31</v>
      </c>
      <c r="C38" s="32" t="s">
        <v>84</v>
      </c>
      <c r="D38" s="33" t="s">
        <v>86</v>
      </c>
      <c r="E38" s="34">
        <v>110</v>
      </c>
      <c r="F38" s="34" t="s">
        <v>8</v>
      </c>
      <c r="G38" s="5"/>
      <c r="H38" s="7">
        <f t="shared" si="2"/>
        <v>0</v>
      </c>
    </row>
    <row r="39" spans="1:8" s="13" customFormat="1" ht="67.2" customHeight="1" x14ac:dyDescent="0.3">
      <c r="A39" s="16"/>
      <c r="B39" s="31">
        <f>B38+1</f>
        <v>32</v>
      </c>
      <c r="C39" s="32" t="s">
        <v>87</v>
      </c>
      <c r="D39" s="33" t="s">
        <v>88</v>
      </c>
      <c r="E39" s="35">
        <v>1506</v>
      </c>
      <c r="F39" s="34" t="s">
        <v>11</v>
      </c>
      <c r="G39" s="5"/>
      <c r="H39" s="7">
        <f t="shared" si="2"/>
        <v>0</v>
      </c>
    </row>
    <row r="40" spans="1:8" s="21" customFormat="1" ht="49.95" customHeight="1" x14ac:dyDescent="0.3">
      <c r="A40" s="16">
        <v>66</v>
      </c>
      <c r="B40" s="31">
        <f t="shared" si="1"/>
        <v>33</v>
      </c>
      <c r="C40" s="32" t="s">
        <v>89</v>
      </c>
      <c r="D40" s="33" t="s">
        <v>90</v>
      </c>
      <c r="E40" s="34">
        <v>807</v>
      </c>
      <c r="F40" s="34" t="s">
        <v>11</v>
      </c>
      <c r="G40" s="5"/>
      <c r="H40" s="7">
        <f t="shared" si="2"/>
        <v>0</v>
      </c>
    </row>
    <row r="41" spans="1:8" s="13" customFormat="1" ht="49.95" customHeight="1" x14ac:dyDescent="0.3">
      <c r="A41" s="16">
        <v>68</v>
      </c>
      <c r="B41" s="31">
        <f>B40+1</f>
        <v>34</v>
      </c>
      <c r="C41" s="32" t="s">
        <v>93</v>
      </c>
      <c r="D41" s="33" t="s">
        <v>94</v>
      </c>
      <c r="E41" s="34">
        <v>426</v>
      </c>
      <c r="F41" s="34" t="s">
        <v>21</v>
      </c>
      <c r="G41" s="5"/>
      <c r="H41" s="7">
        <f t="shared" si="2"/>
        <v>0</v>
      </c>
    </row>
    <row r="42" spans="1:8" s="21" customFormat="1" ht="49.95" customHeight="1" x14ac:dyDescent="0.3">
      <c r="A42" s="16">
        <v>69</v>
      </c>
      <c r="B42" s="31">
        <f>B41+1</f>
        <v>35</v>
      </c>
      <c r="C42" s="32" t="s">
        <v>19</v>
      </c>
      <c r="D42" s="33" t="s">
        <v>95</v>
      </c>
      <c r="E42" s="34">
        <v>30</v>
      </c>
      <c r="F42" s="34" t="s">
        <v>39</v>
      </c>
      <c r="G42" s="5"/>
      <c r="H42" s="7">
        <f t="shared" si="2"/>
        <v>0</v>
      </c>
    </row>
    <row r="43" spans="1:8" s="21" customFormat="1" ht="49.95" customHeight="1" x14ac:dyDescent="0.3">
      <c r="A43" s="20"/>
      <c r="B43" s="68">
        <f t="shared" si="1"/>
        <v>36</v>
      </c>
      <c r="C43" s="69" t="s">
        <v>153</v>
      </c>
      <c r="D43" s="70" t="s">
        <v>152</v>
      </c>
      <c r="E43" s="72">
        <v>62</v>
      </c>
      <c r="F43" s="72" t="s">
        <v>8</v>
      </c>
      <c r="G43" s="74"/>
      <c r="H43" s="75">
        <f t="shared" si="2"/>
        <v>0</v>
      </c>
    </row>
    <row r="44" spans="1:8" s="21" customFormat="1" ht="49.95" customHeight="1" x14ac:dyDescent="0.3">
      <c r="A44" s="20">
        <v>76</v>
      </c>
      <c r="B44" s="31">
        <f t="shared" si="1"/>
        <v>37</v>
      </c>
      <c r="C44" s="32" t="s">
        <v>28</v>
      </c>
      <c r="D44" s="33" t="s">
        <v>139</v>
      </c>
      <c r="E44" s="34">
        <v>696</v>
      </c>
      <c r="F44" s="34" t="s">
        <v>8</v>
      </c>
      <c r="G44" s="5"/>
      <c r="H44" s="7">
        <f t="shared" si="2"/>
        <v>0</v>
      </c>
    </row>
    <row r="45" spans="1:8" s="13" customFormat="1" ht="49.95" customHeight="1" x14ac:dyDescent="0.3">
      <c r="A45" s="16">
        <v>79</v>
      </c>
      <c r="B45" s="31">
        <f t="shared" si="1"/>
        <v>38</v>
      </c>
      <c r="C45" s="32" t="s">
        <v>99</v>
      </c>
      <c r="D45" s="33" t="s">
        <v>100</v>
      </c>
      <c r="E45" s="34">
        <v>1</v>
      </c>
      <c r="F45" s="34" t="s">
        <v>5</v>
      </c>
      <c r="G45" s="5"/>
      <c r="H45" s="7">
        <f t="shared" si="2"/>
        <v>0</v>
      </c>
    </row>
    <row r="46" spans="1:8" s="13" customFormat="1" ht="49.95" customHeight="1" x14ac:dyDescent="0.3">
      <c r="A46" s="16">
        <v>81</v>
      </c>
      <c r="B46" s="31">
        <f t="shared" si="1"/>
        <v>39</v>
      </c>
      <c r="C46" s="32" t="s">
        <v>20</v>
      </c>
      <c r="D46" s="33" t="s">
        <v>101</v>
      </c>
      <c r="E46" s="35">
        <v>9000</v>
      </c>
      <c r="F46" s="34" t="s">
        <v>11</v>
      </c>
      <c r="G46" s="5"/>
      <c r="H46" s="7">
        <f t="shared" si="2"/>
        <v>0</v>
      </c>
    </row>
    <row r="47" spans="1:8" s="19" customFormat="1" ht="54.6" customHeight="1" x14ac:dyDescent="0.4">
      <c r="B47" s="79" t="s">
        <v>102</v>
      </c>
      <c r="C47" s="80"/>
      <c r="D47" s="81"/>
      <c r="E47" s="49"/>
      <c r="F47" s="50"/>
      <c r="G47" s="23"/>
      <c r="H47" s="9">
        <f>SUM(H8:H46)</f>
        <v>0</v>
      </c>
    </row>
    <row r="48" spans="1:8" ht="49.95" customHeight="1" x14ac:dyDescent="0.4">
      <c r="B48" s="79" t="s">
        <v>103</v>
      </c>
      <c r="C48" s="80"/>
      <c r="D48" s="81"/>
      <c r="E48" s="51"/>
      <c r="F48" s="51"/>
      <c r="G48" s="23"/>
      <c r="H48" s="46"/>
    </row>
    <row r="49" spans="1:9" ht="49.95" customHeight="1" x14ac:dyDescent="0.3">
      <c r="B49" s="31">
        <v>40</v>
      </c>
      <c r="C49" s="62" t="s">
        <v>104</v>
      </c>
      <c r="D49" s="38" t="s">
        <v>105</v>
      </c>
      <c r="E49" s="4">
        <v>9</v>
      </c>
      <c r="F49" s="2" t="s">
        <v>9</v>
      </c>
      <c r="G49" s="8"/>
      <c r="H49" s="9">
        <f t="shared" ref="H49:H52" si="3">SUM(E49*G49)</f>
        <v>0</v>
      </c>
    </row>
    <row r="50" spans="1:9" ht="49.95" customHeight="1" x14ac:dyDescent="0.3">
      <c r="B50" s="31">
        <v>41</v>
      </c>
      <c r="C50" s="62" t="s">
        <v>106</v>
      </c>
      <c r="D50" s="1" t="s">
        <v>107</v>
      </c>
      <c r="E50" s="4">
        <v>2</v>
      </c>
      <c r="F50" s="2" t="s">
        <v>9</v>
      </c>
      <c r="G50" s="8"/>
      <c r="H50" s="9">
        <f t="shared" si="3"/>
        <v>0</v>
      </c>
    </row>
    <row r="51" spans="1:9" ht="49.95" customHeight="1" x14ac:dyDescent="0.3">
      <c r="B51" s="31">
        <v>42</v>
      </c>
      <c r="C51" s="62" t="s">
        <v>108</v>
      </c>
      <c r="D51" s="1" t="s">
        <v>109</v>
      </c>
      <c r="E51" s="2">
        <v>1</v>
      </c>
      <c r="F51" s="2" t="s">
        <v>9</v>
      </c>
      <c r="G51" s="8"/>
      <c r="H51" s="9">
        <f t="shared" si="3"/>
        <v>0</v>
      </c>
    </row>
    <row r="52" spans="1:9" ht="41.4" customHeight="1" x14ac:dyDescent="0.3">
      <c r="B52" s="31">
        <v>43</v>
      </c>
      <c r="C52" s="62" t="s">
        <v>110</v>
      </c>
      <c r="D52" s="1" t="s">
        <v>111</v>
      </c>
      <c r="E52" s="2">
        <v>4</v>
      </c>
      <c r="F52" s="2" t="s">
        <v>9</v>
      </c>
      <c r="G52" s="8"/>
      <c r="H52" s="9">
        <f t="shared" si="3"/>
        <v>0</v>
      </c>
    </row>
    <row r="53" spans="1:9" ht="52.2" customHeight="1" x14ac:dyDescent="0.4">
      <c r="B53" s="79" t="s">
        <v>112</v>
      </c>
      <c r="C53" s="80"/>
      <c r="D53" s="81"/>
      <c r="E53" s="3"/>
      <c r="F53" s="3"/>
      <c r="G53" s="24"/>
      <c r="H53" s="9">
        <f>SUM(H49:H52)</f>
        <v>0</v>
      </c>
    </row>
    <row r="54" spans="1:9" ht="52.2" customHeight="1" x14ac:dyDescent="0.4">
      <c r="B54" s="82" t="s">
        <v>113</v>
      </c>
      <c r="C54" s="83"/>
      <c r="D54" s="84"/>
      <c r="E54" s="3"/>
      <c r="F54" s="3"/>
      <c r="G54" s="24"/>
      <c r="H54" s="24"/>
    </row>
    <row r="55" spans="1:9" ht="49.95" customHeight="1" x14ac:dyDescent="0.3">
      <c r="B55" s="31">
        <v>44</v>
      </c>
      <c r="C55" s="66" t="s">
        <v>118</v>
      </c>
      <c r="D55" s="36" t="s">
        <v>119</v>
      </c>
      <c r="E55" s="35">
        <v>14</v>
      </c>
      <c r="F55" s="34" t="s">
        <v>29</v>
      </c>
      <c r="G55" s="8"/>
      <c r="H55" s="41">
        <f t="shared" ref="H55:H62" si="4">SUM(E55*G55)</f>
        <v>0</v>
      </c>
    </row>
    <row r="56" spans="1:9" ht="80.400000000000006" customHeight="1" x14ac:dyDescent="0.3">
      <c r="B56" s="31">
        <v>45</v>
      </c>
      <c r="C56" s="66" t="s">
        <v>120</v>
      </c>
      <c r="D56" s="36" t="s">
        <v>121</v>
      </c>
      <c r="E56" s="34">
        <v>7</v>
      </c>
      <c r="F56" s="34" t="s">
        <v>29</v>
      </c>
      <c r="G56" s="8"/>
      <c r="H56" s="41">
        <f t="shared" si="4"/>
        <v>0</v>
      </c>
    </row>
    <row r="57" spans="1:9" ht="49.95" customHeight="1" x14ac:dyDescent="0.3">
      <c r="B57" s="31">
        <v>46</v>
      </c>
      <c r="C57" s="66" t="s">
        <v>30</v>
      </c>
      <c r="D57" s="36" t="s">
        <v>122</v>
      </c>
      <c r="E57" s="34">
        <v>59</v>
      </c>
      <c r="F57" s="34" t="s">
        <v>9</v>
      </c>
      <c r="G57" s="8"/>
      <c r="H57" s="41">
        <f t="shared" si="4"/>
        <v>0</v>
      </c>
      <c r="I57" s="53"/>
    </row>
    <row r="58" spans="1:9" ht="67.95" customHeight="1" x14ac:dyDescent="0.3">
      <c r="B58" s="31">
        <v>47</v>
      </c>
      <c r="C58" s="66" t="s">
        <v>123</v>
      </c>
      <c r="D58" s="36" t="s">
        <v>124</v>
      </c>
      <c r="E58" s="34">
        <v>1</v>
      </c>
      <c r="F58" s="34" t="s">
        <v>31</v>
      </c>
      <c r="G58" s="8"/>
      <c r="H58" s="41">
        <f t="shared" si="4"/>
        <v>0</v>
      </c>
    </row>
    <row r="59" spans="1:9" ht="70.2" customHeight="1" x14ac:dyDescent="0.3">
      <c r="B59" s="31">
        <v>48</v>
      </c>
      <c r="C59" s="66" t="s">
        <v>125</v>
      </c>
      <c r="D59" s="40" t="s">
        <v>126</v>
      </c>
      <c r="E59" s="37">
        <v>496</v>
      </c>
      <c r="F59" s="37" t="s">
        <v>8</v>
      </c>
      <c r="G59" s="8"/>
      <c r="H59" s="41">
        <f t="shared" si="4"/>
        <v>0</v>
      </c>
    </row>
    <row r="60" spans="1:9" ht="49.95" customHeight="1" x14ac:dyDescent="0.35">
      <c r="B60" s="31">
        <v>49</v>
      </c>
      <c r="C60" s="64" t="s">
        <v>127</v>
      </c>
      <c r="D60" s="36" t="s">
        <v>128</v>
      </c>
      <c r="E60" s="34">
        <v>1</v>
      </c>
      <c r="F60" s="34" t="s">
        <v>9</v>
      </c>
      <c r="G60" s="11"/>
      <c r="H60" s="42">
        <f t="shared" si="4"/>
        <v>0</v>
      </c>
    </row>
    <row r="61" spans="1:9" s="27" customFormat="1" ht="49.95" customHeight="1" x14ac:dyDescent="0.35">
      <c r="A61" s="26">
        <v>52</v>
      </c>
      <c r="B61" s="31">
        <v>50</v>
      </c>
      <c r="C61" s="64" t="s">
        <v>129</v>
      </c>
      <c r="D61" s="36" t="s">
        <v>130</v>
      </c>
      <c r="E61" s="34">
        <v>98</v>
      </c>
      <c r="F61" s="34" t="s">
        <v>8</v>
      </c>
      <c r="G61" s="11"/>
      <c r="H61" s="42">
        <f t="shared" si="4"/>
        <v>0</v>
      </c>
    </row>
    <row r="62" spans="1:9" ht="49.95" customHeight="1" x14ac:dyDescent="0.35">
      <c r="B62" s="31">
        <v>51</v>
      </c>
      <c r="C62" s="64" t="s">
        <v>131</v>
      </c>
      <c r="D62" s="36" t="s">
        <v>132</v>
      </c>
      <c r="E62" s="67">
        <v>0.12</v>
      </c>
      <c r="F62" s="34" t="s">
        <v>31</v>
      </c>
      <c r="G62" s="11"/>
      <c r="H62" s="42">
        <f t="shared" si="4"/>
        <v>0</v>
      </c>
    </row>
    <row r="63" spans="1:9" ht="54.6" customHeight="1" x14ac:dyDescent="0.35">
      <c r="B63" s="31">
        <v>52</v>
      </c>
      <c r="C63" s="64" t="s">
        <v>133</v>
      </c>
      <c r="D63" s="1" t="s">
        <v>134</v>
      </c>
      <c r="E63" s="67">
        <v>0.3</v>
      </c>
      <c r="F63" s="34" t="s">
        <v>32</v>
      </c>
      <c r="G63" s="11"/>
      <c r="H63" s="42">
        <f>G63*E63</f>
        <v>0</v>
      </c>
    </row>
    <row r="64" spans="1:9" ht="46.2" customHeight="1" x14ac:dyDescent="0.4">
      <c r="B64" s="82" t="s">
        <v>117</v>
      </c>
      <c r="C64" s="83"/>
      <c r="D64" s="83"/>
      <c r="E64" s="83"/>
      <c r="F64" s="83"/>
      <c r="G64" s="84"/>
      <c r="H64" s="42">
        <f>SUM(H55:H63)</f>
        <v>0</v>
      </c>
    </row>
    <row r="65" spans="2:8" ht="52.95" customHeight="1" x14ac:dyDescent="0.35">
      <c r="B65" s="39"/>
      <c r="C65" s="39"/>
      <c r="D65" s="39"/>
      <c r="E65" s="39"/>
      <c r="F65" s="39"/>
      <c r="G65" s="23"/>
      <c r="H65" s="39"/>
    </row>
    <row r="66" spans="2:8" ht="57.6" customHeight="1" x14ac:dyDescent="0.4">
      <c r="B66" s="85" t="s">
        <v>114</v>
      </c>
      <c r="C66" s="86"/>
      <c r="D66" s="86"/>
      <c r="E66" s="86"/>
      <c r="F66" s="86"/>
      <c r="G66" s="87"/>
      <c r="H66" s="73">
        <f>SUM(H47+H53+H64)</f>
        <v>0</v>
      </c>
    </row>
    <row r="67" spans="2:8" ht="68.400000000000006" customHeight="1" x14ac:dyDescent="0.4">
      <c r="B67" s="88" t="s">
        <v>115</v>
      </c>
      <c r="C67" s="89"/>
      <c r="D67" s="90"/>
      <c r="E67" s="65">
        <v>10</v>
      </c>
      <c r="F67" s="65" t="s">
        <v>37</v>
      </c>
      <c r="G67" s="25"/>
      <c r="H67" s="43">
        <f>H66*10%</f>
        <v>0</v>
      </c>
    </row>
    <row r="68" spans="2:8" ht="40.200000000000003" customHeight="1" x14ac:dyDescent="0.35">
      <c r="B68" s="25"/>
      <c r="C68" s="39"/>
      <c r="D68" s="52"/>
      <c r="E68" s="52"/>
      <c r="F68" s="52"/>
      <c r="G68" s="25"/>
      <c r="H68" s="39"/>
    </row>
    <row r="69" spans="2:8" ht="117" customHeight="1" x14ac:dyDescent="0.4">
      <c r="B69" s="76" t="s">
        <v>116</v>
      </c>
      <c r="C69" s="77"/>
      <c r="D69" s="77"/>
      <c r="E69" s="77"/>
      <c r="F69" s="77"/>
      <c r="G69" s="78"/>
      <c r="H69" s="10">
        <f>SUM(H66:H67)</f>
        <v>0</v>
      </c>
    </row>
    <row r="70" spans="2:8" x14ac:dyDescent="0.3">
      <c r="B70" s="28"/>
      <c r="C70" s="28"/>
      <c r="D70" s="29"/>
      <c r="E70" s="29"/>
      <c r="F70" s="29"/>
      <c r="G70" s="28"/>
      <c r="H70" s="28"/>
    </row>
    <row r="71" spans="2:8" x14ac:dyDescent="0.3">
      <c r="B71" s="28"/>
      <c r="C71" s="28"/>
      <c r="D71" s="29"/>
      <c r="E71" s="29"/>
      <c r="F71" s="29"/>
      <c r="G71" s="28"/>
      <c r="H71" s="28"/>
    </row>
    <row r="72" spans="2:8" x14ac:dyDescent="0.3">
      <c r="B72" s="28"/>
      <c r="C72" s="28"/>
      <c r="D72" s="29"/>
      <c r="E72" s="29"/>
      <c r="F72" s="29"/>
      <c r="G72" s="28"/>
      <c r="H72" s="28"/>
    </row>
    <row r="73" spans="2:8" x14ac:dyDescent="0.3">
      <c r="B73" s="28"/>
      <c r="C73" s="28"/>
      <c r="D73" s="29"/>
      <c r="E73" s="29"/>
      <c r="F73" s="29"/>
      <c r="G73" s="28"/>
      <c r="H73" s="28"/>
    </row>
    <row r="74" spans="2:8" x14ac:dyDescent="0.3">
      <c r="B74" s="28"/>
      <c r="C74" s="28"/>
      <c r="D74" s="29"/>
      <c r="E74" s="29"/>
      <c r="F74" s="29"/>
      <c r="G74" s="28"/>
      <c r="H74" s="28"/>
    </row>
    <row r="75" spans="2:8" x14ac:dyDescent="0.3">
      <c r="H75" s="28"/>
    </row>
  </sheetData>
  <sheetProtection algorithmName="SHA-512" hashValue="HcxFziXmMNKjYmU8HjP8fpbeJkGTGdPrHMUGkO/77e9TBj42GV23VzCUo/aAbJpaOnBpa1J4oSfEH5cTng/big==" saltValue="+N74k5YEyp5kiLr0VIHzsg==" spinCount="100000" sheet="1" objects="1" scenarios="1" selectLockedCells="1"/>
  <mergeCells count="13">
    <mergeCell ref="B47:D47"/>
    <mergeCell ref="B1:H1"/>
    <mergeCell ref="B2:H2"/>
    <mergeCell ref="B3:H3"/>
    <mergeCell ref="B4:H4"/>
    <mergeCell ref="B5:H5"/>
    <mergeCell ref="B69:G69"/>
    <mergeCell ref="B48:D48"/>
    <mergeCell ref="B53:D53"/>
    <mergeCell ref="B54:D54"/>
    <mergeCell ref="B64:G64"/>
    <mergeCell ref="B66:G66"/>
    <mergeCell ref="B67:D67"/>
  </mergeCells>
  <printOptions gridLines="1"/>
  <pageMargins left="0.7" right="0.7" top="0.75" bottom="0.75" header="0.3" footer="0.3"/>
  <pageSetup scale="60" firstPageNumber="2" fitToHeight="3" orientation="portrait" useFirstPageNumber="1" r:id="rId1"/>
  <headerFooter>
    <oddHeader xml:space="preserve">&amp;RIFB16-0378OV
</oddHeader>
    <oddFooter xml:space="preserve">&amp;L&amp;14BIDDER:_____________________________________
AUTHORIZED SIGNATURE:__________________________________&amp;R
&amp;14&amp;P
Bid "A", IFB16-0378OV,
Based on 150 Calendar Day 
Completion Time
Addendum #4
</oddFooter>
  </headerFooter>
  <rowBreaks count="3" manualBreakCount="3">
    <brk id="22" min="1" max="7" man="1"/>
    <brk id="36" min="1" max="7" man="1"/>
    <brk id="53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6"/>
  <sheetViews>
    <sheetView topLeftCell="B43" zoomScale="70" zoomScaleNormal="70" zoomScaleSheetLayoutView="80" zoomScalePageLayoutView="60" workbookViewId="0">
      <selection activeCell="D45" sqref="D45"/>
    </sheetView>
  </sheetViews>
  <sheetFormatPr defaultColWidth="9.109375" defaultRowHeight="14.4" x14ac:dyDescent="0.3"/>
  <cols>
    <col min="1" max="1" width="4.33203125" style="12" hidden="1" customWidth="1"/>
    <col min="2" max="2" width="12.5546875" style="12" customWidth="1"/>
    <col min="3" max="3" width="17.6640625" style="12" customWidth="1"/>
    <col min="4" max="4" width="48.109375" style="12" customWidth="1"/>
    <col min="5" max="5" width="10.5546875" style="30" customWidth="1"/>
    <col min="6" max="6" width="10.5546875" style="12" customWidth="1"/>
    <col min="7" max="7" width="20.33203125" style="12" customWidth="1"/>
    <col min="8" max="8" width="30" style="12" customWidth="1"/>
    <col min="9" max="16384" width="9.109375" style="12"/>
  </cols>
  <sheetData>
    <row r="1" spans="1:96" ht="39" customHeight="1" x14ac:dyDescent="0.45">
      <c r="B1" s="96" t="s">
        <v>40</v>
      </c>
      <c r="C1" s="97"/>
      <c r="D1" s="97"/>
      <c r="E1" s="97"/>
      <c r="F1" s="97"/>
      <c r="G1" s="97"/>
      <c r="H1" s="97"/>
    </row>
    <row r="2" spans="1:96" ht="25.95" customHeight="1" x14ac:dyDescent="0.4">
      <c r="B2" s="98" t="s">
        <v>41</v>
      </c>
      <c r="C2" s="98"/>
      <c r="D2" s="98"/>
      <c r="E2" s="98"/>
      <c r="F2" s="98"/>
      <c r="G2" s="98"/>
      <c r="H2" s="98"/>
    </row>
    <row r="3" spans="1:96" ht="25.95" customHeight="1" x14ac:dyDescent="0.4">
      <c r="B3" s="95" t="s">
        <v>42</v>
      </c>
      <c r="C3" s="95"/>
      <c r="D3" s="95"/>
      <c r="E3" s="95"/>
      <c r="F3" s="95"/>
      <c r="G3" s="95"/>
      <c r="H3" s="95"/>
    </row>
    <row r="4" spans="1:96" ht="25.95" customHeight="1" thickBot="1" x14ac:dyDescent="0.45">
      <c r="B4" s="95" t="s">
        <v>43</v>
      </c>
      <c r="C4" s="95"/>
      <c r="D4" s="95"/>
      <c r="E4" s="95"/>
      <c r="F4" s="95"/>
      <c r="G4" s="95"/>
      <c r="H4" s="95"/>
    </row>
    <row r="5" spans="1:96" s="13" customFormat="1" ht="32.4" customHeight="1" x14ac:dyDescent="0.4">
      <c r="A5" s="14">
        <v>1</v>
      </c>
      <c r="B5" s="95" t="s">
        <v>44</v>
      </c>
      <c r="C5" s="95"/>
      <c r="D5" s="95"/>
      <c r="E5" s="95"/>
      <c r="F5" s="95"/>
      <c r="G5" s="95"/>
      <c r="H5" s="95"/>
      <c r="J5" s="15"/>
    </row>
    <row r="6" spans="1:96" s="13" customFormat="1" ht="49.95" customHeight="1" x14ac:dyDescent="0.4">
      <c r="A6" s="16">
        <v>2</v>
      </c>
      <c r="B6" s="6" t="s">
        <v>34</v>
      </c>
      <c r="C6" s="6" t="s">
        <v>35</v>
      </c>
      <c r="D6" s="44" t="s">
        <v>0</v>
      </c>
      <c r="E6" s="45" t="s">
        <v>36</v>
      </c>
      <c r="F6" s="6" t="s">
        <v>1</v>
      </c>
      <c r="G6" s="47" t="s">
        <v>2</v>
      </c>
      <c r="H6" s="6" t="s">
        <v>3</v>
      </c>
      <c r="J6" s="15"/>
      <c r="K6" s="13">
        <v>1</v>
      </c>
    </row>
    <row r="7" spans="1:96" s="13" customFormat="1" ht="49.95" customHeight="1" x14ac:dyDescent="0.4">
      <c r="A7" s="16"/>
      <c r="B7" s="48"/>
      <c r="C7" s="48"/>
      <c r="D7" s="63" t="s">
        <v>45</v>
      </c>
      <c r="E7" s="48"/>
      <c r="F7" s="48"/>
      <c r="G7" s="48"/>
      <c r="H7" s="48"/>
      <c r="J7" s="15"/>
    </row>
    <row r="8" spans="1:96" s="13" customFormat="1" ht="49.95" customHeight="1" x14ac:dyDescent="0.3">
      <c r="A8" s="16"/>
      <c r="B8" s="31">
        <v>1</v>
      </c>
      <c r="C8" s="32" t="s">
        <v>4</v>
      </c>
      <c r="D8" s="33" t="s">
        <v>38</v>
      </c>
      <c r="E8" s="34">
        <v>1</v>
      </c>
      <c r="F8" s="34" t="s">
        <v>5</v>
      </c>
      <c r="G8" s="5"/>
      <c r="H8" s="7">
        <f>E8*G8</f>
        <v>0</v>
      </c>
      <c r="J8" s="15"/>
    </row>
    <row r="9" spans="1:96" s="13" customFormat="1" ht="49.95" customHeight="1" x14ac:dyDescent="0.3">
      <c r="A9" s="16">
        <v>9</v>
      </c>
      <c r="B9" s="31">
        <f>B8+1</f>
        <v>2</v>
      </c>
      <c r="C9" s="32" t="s">
        <v>25</v>
      </c>
      <c r="D9" s="33" t="s">
        <v>6</v>
      </c>
      <c r="E9" s="34">
        <v>1</v>
      </c>
      <c r="F9" s="34" t="s">
        <v>5</v>
      </c>
      <c r="G9" s="5"/>
      <c r="H9" s="7">
        <f t="shared" ref="H9:H13" si="0">E9*G9</f>
        <v>0</v>
      </c>
      <c r="J9" s="15"/>
    </row>
    <row r="10" spans="1:96" s="13" customFormat="1" ht="49.95" customHeight="1" x14ac:dyDescent="0.3">
      <c r="A10" s="16">
        <v>7</v>
      </c>
      <c r="B10" s="31">
        <f>B9+1</f>
        <v>3</v>
      </c>
      <c r="C10" s="32" t="s">
        <v>26</v>
      </c>
      <c r="D10" s="33" t="s">
        <v>46</v>
      </c>
      <c r="E10" s="34">
        <v>3832</v>
      </c>
      <c r="F10" s="34" t="s">
        <v>8</v>
      </c>
      <c r="G10" s="5"/>
      <c r="H10" s="7">
        <f t="shared" si="0"/>
        <v>0</v>
      </c>
      <c r="J10" s="15"/>
    </row>
    <row r="11" spans="1:96" s="13" customFormat="1" ht="49.95" customHeight="1" x14ac:dyDescent="0.3">
      <c r="A11" s="16">
        <v>10</v>
      </c>
      <c r="B11" s="31">
        <f>B10+1</f>
        <v>4</v>
      </c>
      <c r="C11" s="32" t="s">
        <v>23</v>
      </c>
      <c r="D11" s="33" t="s">
        <v>22</v>
      </c>
      <c r="E11" s="35">
        <v>36</v>
      </c>
      <c r="F11" s="34" t="s">
        <v>9</v>
      </c>
      <c r="G11" s="5"/>
      <c r="H11" s="7">
        <f t="shared" si="0"/>
        <v>0</v>
      </c>
      <c r="J11" s="15"/>
    </row>
    <row r="12" spans="1:96" s="13" customFormat="1" ht="49.95" customHeight="1" x14ac:dyDescent="0.3">
      <c r="A12" s="16">
        <v>6</v>
      </c>
      <c r="B12" s="54">
        <v>5</v>
      </c>
      <c r="C12" s="55" t="s">
        <v>47</v>
      </c>
      <c r="D12" s="56" t="s">
        <v>48</v>
      </c>
      <c r="E12" s="58">
        <v>1.8</v>
      </c>
      <c r="F12" s="59" t="s">
        <v>10</v>
      </c>
      <c r="G12" s="57"/>
      <c r="H12" s="7">
        <f t="shared" si="0"/>
        <v>0</v>
      </c>
      <c r="J12" s="15"/>
    </row>
    <row r="13" spans="1:96" s="13" customFormat="1" ht="49.95" customHeight="1" x14ac:dyDescent="0.3">
      <c r="A13" s="16">
        <v>13</v>
      </c>
      <c r="B13" s="31">
        <f t="shared" ref="B13:B47" si="1">B12+1</f>
        <v>6</v>
      </c>
      <c r="C13" s="32" t="s">
        <v>12</v>
      </c>
      <c r="D13" s="33" t="s">
        <v>13</v>
      </c>
      <c r="E13" s="34">
        <v>2915</v>
      </c>
      <c r="F13" s="34" t="s">
        <v>7</v>
      </c>
      <c r="G13" s="5"/>
      <c r="H13" s="7">
        <f t="shared" si="0"/>
        <v>0</v>
      </c>
      <c r="I13" s="17"/>
      <c r="J13" s="15"/>
      <c r="L13" s="13">
        <v>1</v>
      </c>
    </row>
    <row r="14" spans="1:96" s="13" customFormat="1" ht="61.2" customHeight="1" x14ac:dyDescent="0.3">
      <c r="A14" s="16">
        <v>16</v>
      </c>
      <c r="B14" s="31">
        <f t="shared" si="1"/>
        <v>7</v>
      </c>
      <c r="C14" s="32" t="s">
        <v>49</v>
      </c>
      <c r="D14" s="33" t="s">
        <v>50</v>
      </c>
      <c r="E14" s="34">
        <v>2915</v>
      </c>
      <c r="F14" s="34" t="s">
        <v>7</v>
      </c>
      <c r="G14" s="5"/>
      <c r="H14" s="7">
        <f t="shared" ref="H14:H46" si="2">E14*G14</f>
        <v>0</v>
      </c>
      <c r="J14" s="15"/>
    </row>
    <row r="15" spans="1:96" s="13" customFormat="1" ht="65.400000000000006" customHeight="1" x14ac:dyDescent="0.3">
      <c r="A15" s="16">
        <v>17</v>
      </c>
      <c r="B15" s="31">
        <f>B14+1</f>
        <v>8</v>
      </c>
      <c r="C15" s="32" t="s">
        <v>14</v>
      </c>
      <c r="D15" s="33" t="s">
        <v>51</v>
      </c>
      <c r="E15" s="60">
        <v>500</v>
      </c>
      <c r="F15" s="34" t="s">
        <v>7</v>
      </c>
      <c r="G15" s="5"/>
      <c r="H15" s="7">
        <f t="shared" si="2"/>
        <v>0</v>
      </c>
      <c r="J15" s="15"/>
    </row>
    <row r="16" spans="1:96" s="18" customFormat="1" ht="49.95" customHeight="1" x14ac:dyDescent="0.3">
      <c r="B16" s="31">
        <f>B15+1</f>
        <v>9</v>
      </c>
      <c r="C16" s="32" t="s">
        <v>15</v>
      </c>
      <c r="D16" s="33" t="s">
        <v>16</v>
      </c>
      <c r="E16" s="35">
        <v>2715</v>
      </c>
      <c r="F16" s="34" t="s">
        <v>7</v>
      </c>
      <c r="G16" s="5"/>
      <c r="H16" s="7">
        <f t="shared" si="2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</row>
    <row r="17" spans="1:10" s="13" customFormat="1" ht="49.95" customHeight="1" x14ac:dyDescent="0.3">
      <c r="A17" s="20">
        <v>19</v>
      </c>
      <c r="B17" s="31">
        <f>B16+1</f>
        <v>10</v>
      </c>
      <c r="C17" s="32" t="s">
        <v>27</v>
      </c>
      <c r="D17" s="33" t="s">
        <v>52</v>
      </c>
      <c r="E17" s="35">
        <v>1696</v>
      </c>
      <c r="F17" s="34" t="s">
        <v>11</v>
      </c>
      <c r="G17" s="5"/>
      <c r="H17" s="7">
        <f t="shared" si="2"/>
        <v>0</v>
      </c>
      <c r="J17" s="15"/>
    </row>
    <row r="18" spans="1:10" s="21" customFormat="1" ht="49.95" customHeight="1" x14ac:dyDescent="0.3">
      <c r="A18" s="16">
        <v>21</v>
      </c>
      <c r="B18" s="31">
        <f>B17+1</f>
        <v>11</v>
      </c>
      <c r="C18" s="32" t="s">
        <v>17</v>
      </c>
      <c r="D18" s="33" t="s">
        <v>137</v>
      </c>
      <c r="E18" s="35">
        <v>1227</v>
      </c>
      <c r="F18" s="34" t="s">
        <v>11</v>
      </c>
      <c r="G18" s="5"/>
      <c r="H18" s="7">
        <f t="shared" si="2"/>
        <v>0</v>
      </c>
    </row>
    <row r="19" spans="1:10" s="13" customFormat="1" ht="49.95" customHeight="1" x14ac:dyDescent="0.3">
      <c r="A19" s="16">
        <v>23</v>
      </c>
      <c r="B19" s="31">
        <f>B18+1</f>
        <v>12</v>
      </c>
      <c r="C19" s="32" t="s">
        <v>33</v>
      </c>
      <c r="D19" s="33" t="s">
        <v>138</v>
      </c>
      <c r="E19" s="35">
        <v>4746</v>
      </c>
      <c r="F19" s="34" t="s">
        <v>11</v>
      </c>
      <c r="G19" s="5"/>
      <c r="H19" s="7">
        <f t="shared" si="2"/>
        <v>0</v>
      </c>
      <c r="J19" s="15"/>
    </row>
    <row r="20" spans="1:10" s="13" customFormat="1" ht="49.95" customHeight="1" x14ac:dyDescent="0.3">
      <c r="A20" s="16">
        <v>26</v>
      </c>
      <c r="B20" s="31">
        <f t="shared" si="1"/>
        <v>13</v>
      </c>
      <c r="C20" s="32" t="s">
        <v>54</v>
      </c>
      <c r="D20" s="33" t="s">
        <v>55</v>
      </c>
      <c r="E20" s="35">
        <v>70</v>
      </c>
      <c r="F20" s="34" t="s">
        <v>39</v>
      </c>
      <c r="G20" s="5"/>
      <c r="H20" s="7">
        <f t="shared" si="2"/>
        <v>0</v>
      </c>
      <c r="J20" s="15"/>
    </row>
    <row r="21" spans="1:10" s="13" customFormat="1" ht="49.95" customHeight="1" x14ac:dyDescent="0.3">
      <c r="A21" s="16">
        <v>26</v>
      </c>
      <c r="B21" s="31">
        <f t="shared" si="1"/>
        <v>14</v>
      </c>
      <c r="C21" s="32" t="s">
        <v>56</v>
      </c>
      <c r="D21" s="33" t="s">
        <v>92</v>
      </c>
      <c r="E21" s="35">
        <v>659</v>
      </c>
      <c r="F21" s="34" t="s">
        <v>39</v>
      </c>
      <c r="G21" s="5"/>
      <c r="H21" s="7">
        <f t="shared" si="2"/>
        <v>0</v>
      </c>
      <c r="J21" s="15"/>
    </row>
    <row r="22" spans="1:10" s="13" customFormat="1" ht="49.95" customHeight="1" x14ac:dyDescent="0.3">
      <c r="A22" s="16">
        <v>29</v>
      </c>
      <c r="B22" s="31">
        <f t="shared" si="1"/>
        <v>15</v>
      </c>
      <c r="C22" s="32" t="s">
        <v>57</v>
      </c>
      <c r="D22" s="33" t="s">
        <v>58</v>
      </c>
      <c r="E22" s="34">
        <v>20</v>
      </c>
      <c r="F22" s="34" t="s">
        <v>39</v>
      </c>
      <c r="G22" s="5"/>
      <c r="H22" s="7">
        <f t="shared" si="2"/>
        <v>0</v>
      </c>
      <c r="J22" s="15"/>
    </row>
    <row r="23" spans="1:10" s="13" customFormat="1" ht="49.95" customHeight="1" x14ac:dyDescent="0.3">
      <c r="A23" s="16">
        <v>32</v>
      </c>
      <c r="B23" s="31">
        <f t="shared" si="1"/>
        <v>16</v>
      </c>
      <c r="C23" s="32" t="s">
        <v>59</v>
      </c>
      <c r="D23" s="33" t="s">
        <v>60</v>
      </c>
      <c r="E23" s="35">
        <v>20</v>
      </c>
      <c r="F23" s="34" t="s">
        <v>7</v>
      </c>
      <c r="G23" s="5"/>
      <c r="H23" s="7">
        <f t="shared" si="2"/>
        <v>0</v>
      </c>
      <c r="J23" s="15"/>
    </row>
    <row r="24" spans="1:10" s="13" customFormat="1" ht="49.95" customHeight="1" x14ac:dyDescent="0.3">
      <c r="A24" s="16">
        <v>36</v>
      </c>
      <c r="B24" s="31">
        <f t="shared" si="1"/>
        <v>17</v>
      </c>
      <c r="C24" s="32" t="s">
        <v>59</v>
      </c>
      <c r="D24" s="33" t="s">
        <v>61</v>
      </c>
      <c r="E24" s="35">
        <v>60</v>
      </c>
      <c r="F24" s="34" t="s">
        <v>7</v>
      </c>
      <c r="G24" s="5"/>
      <c r="H24" s="7">
        <f t="shared" si="2"/>
        <v>0</v>
      </c>
      <c r="J24" s="15"/>
    </row>
    <row r="25" spans="1:10" s="13" customFormat="1" ht="49.95" customHeight="1" x14ac:dyDescent="0.3">
      <c r="A25" s="16">
        <v>38</v>
      </c>
      <c r="B25" s="31">
        <f t="shared" si="1"/>
        <v>18</v>
      </c>
      <c r="C25" s="32" t="s">
        <v>62</v>
      </c>
      <c r="D25" s="33" t="s">
        <v>63</v>
      </c>
      <c r="E25" s="35">
        <v>3</v>
      </c>
      <c r="F25" s="34" t="s">
        <v>9</v>
      </c>
      <c r="G25" s="5"/>
      <c r="H25" s="7">
        <f t="shared" si="2"/>
        <v>0</v>
      </c>
      <c r="J25" s="15"/>
    </row>
    <row r="26" spans="1:10" s="13" customFormat="1" ht="49.95" customHeight="1" x14ac:dyDescent="0.3">
      <c r="A26" s="16">
        <v>38</v>
      </c>
      <c r="B26" s="31">
        <f t="shared" si="1"/>
        <v>19</v>
      </c>
      <c r="C26" s="32" t="s">
        <v>62</v>
      </c>
      <c r="D26" s="33" t="s">
        <v>64</v>
      </c>
      <c r="E26" s="35">
        <v>1</v>
      </c>
      <c r="F26" s="34" t="s">
        <v>9</v>
      </c>
      <c r="G26" s="5"/>
      <c r="H26" s="7">
        <f t="shared" si="2"/>
        <v>0</v>
      </c>
      <c r="J26" s="15"/>
    </row>
    <row r="27" spans="1:10" s="13" customFormat="1" ht="49.95" customHeight="1" x14ac:dyDescent="0.3">
      <c r="A27" s="22"/>
      <c r="B27" s="31">
        <f t="shared" si="1"/>
        <v>20</v>
      </c>
      <c r="C27" s="32" t="s">
        <v>65</v>
      </c>
      <c r="D27" s="33" t="s">
        <v>66</v>
      </c>
      <c r="E27" s="60">
        <v>1</v>
      </c>
      <c r="F27" s="34" t="s">
        <v>9</v>
      </c>
      <c r="G27" s="5"/>
      <c r="H27" s="7">
        <f t="shared" si="2"/>
        <v>0</v>
      </c>
      <c r="J27" s="15"/>
    </row>
    <row r="28" spans="1:10" s="13" customFormat="1" ht="49.95" customHeight="1" x14ac:dyDescent="0.3">
      <c r="A28" s="22">
        <v>126</v>
      </c>
      <c r="B28" s="31">
        <f t="shared" si="1"/>
        <v>21</v>
      </c>
      <c r="C28" s="32" t="s">
        <v>67</v>
      </c>
      <c r="D28" s="33" t="s">
        <v>68</v>
      </c>
      <c r="E28" s="34">
        <v>9</v>
      </c>
      <c r="F28" s="34" t="s">
        <v>9</v>
      </c>
      <c r="G28" s="5"/>
      <c r="H28" s="7">
        <f t="shared" si="2"/>
        <v>0</v>
      </c>
    </row>
    <row r="29" spans="1:10" s="21" customFormat="1" ht="49.95" customHeight="1" x14ac:dyDescent="0.3">
      <c r="A29" s="16">
        <v>51</v>
      </c>
      <c r="B29" s="31">
        <f t="shared" si="1"/>
        <v>22</v>
      </c>
      <c r="C29" s="32" t="s">
        <v>69</v>
      </c>
      <c r="D29" s="33" t="s">
        <v>70</v>
      </c>
      <c r="E29" s="60">
        <v>1</v>
      </c>
      <c r="F29" s="34" t="s">
        <v>9</v>
      </c>
      <c r="G29" s="5"/>
      <c r="H29" s="7">
        <f t="shared" si="2"/>
        <v>0</v>
      </c>
    </row>
    <row r="30" spans="1:10" s="21" customFormat="1" ht="49.95" customHeight="1" x14ac:dyDescent="0.3">
      <c r="A30" s="16">
        <v>50</v>
      </c>
      <c r="B30" s="31">
        <f t="shared" si="1"/>
        <v>23</v>
      </c>
      <c r="C30" s="32" t="s">
        <v>62</v>
      </c>
      <c r="D30" s="33" t="s">
        <v>71</v>
      </c>
      <c r="E30" s="34">
        <v>2</v>
      </c>
      <c r="F30" s="34" t="s">
        <v>9</v>
      </c>
      <c r="G30" s="5"/>
      <c r="H30" s="7">
        <f t="shared" si="2"/>
        <v>0</v>
      </c>
    </row>
    <row r="31" spans="1:10" s="13" customFormat="1" ht="49.95" customHeight="1" x14ac:dyDescent="0.3">
      <c r="A31" s="22">
        <v>126</v>
      </c>
      <c r="B31" s="31">
        <f>B30+1</f>
        <v>24</v>
      </c>
      <c r="C31" s="32" t="s">
        <v>72</v>
      </c>
      <c r="D31" s="33" t="s">
        <v>73</v>
      </c>
      <c r="E31" s="34">
        <v>56</v>
      </c>
      <c r="F31" s="34" t="s">
        <v>8</v>
      </c>
      <c r="G31" s="5"/>
      <c r="H31" s="7">
        <f t="shared" si="2"/>
        <v>0</v>
      </c>
    </row>
    <row r="32" spans="1:10" s="13" customFormat="1" ht="49.95" customHeight="1" x14ac:dyDescent="0.3">
      <c r="A32" s="22">
        <v>127</v>
      </c>
      <c r="B32" s="31">
        <f>B31+1</f>
        <v>25</v>
      </c>
      <c r="C32" s="32" t="s">
        <v>74</v>
      </c>
      <c r="D32" s="33" t="s">
        <v>75</v>
      </c>
      <c r="E32" s="34">
        <v>282</v>
      </c>
      <c r="F32" s="34" t="s">
        <v>8</v>
      </c>
      <c r="G32" s="5"/>
      <c r="H32" s="7">
        <f t="shared" si="2"/>
        <v>0</v>
      </c>
    </row>
    <row r="33" spans="1:8" s="13" customFormat="1" ht="49.95" customHeight="1" x14ac:dyDescent="0.3">
      <c r="A33" s="22">
        <v>127</v>
      </c>
      <c r="B33" s="31">
        <f t="shared" si="1"/>
        <v>26</v>
      </c>
      <c r="C33" s="32" t="s">
        <v>76</v>
      </c>
      <c r="D33" s="33" t="s">
        <v>77</v>
      </c>
      <c r="E33" s="35">
        <v>1628</v>
      </c>
      <c r="F33" s="34" t="s">
        <v>8</v>
      </c>
      <c r="G33" s="5"/>
      <c r="H33" s="7">
        <f t="shared" si="2"/>
        <v>0</v>
      </c>
    </row>
    <row r="34" spans="1:8" s="13" customFormat="1" ht="49.95" customHeight="1" x14ac:dyDescent="0.3">
      <c r="A34" s="16">
        <v>64</v>
      </c>
      <c r="B34" s="31">
        <f>B33+1</f>
        <v>27</v>
      </c>
      <c r="C34" s="32" t="s">
        <v>78</v>
      </c>
      <c r="D34" s="33" t="s">
        <v>79</v>
      </c>
      <c r="E34" s="34">
        <v>2</v>
      </c>
      <c r="F34" s="34" t="s">
        <v>9</v>
      </c>
      <c r="G34" s="5"/>
      <c r="H34" s="7">
        <f t="shared" si="2"/>
        <v>0</v>
      </c>
    </row>
    <row r="35" spans="1:8" s="13" customFormat="1" ht="49.95" customHeight="1" x14ac:dyDescent="0.3">
      <c r="A35" s="16">
        <v>64</v>
      </c>
      <c r="B35" s="31">
        <f t="shared" si="1"/>
        <v>28</v>
      </c>
      <c r="C35" s="32" t="s">
        <v>80</v>
      </c>
      <c r="D35" s="33" t="s">
        <v>81</v>
      </c>
      <c r="E35" s="34">
        <v>1</v>
      </c>
      <c r="F35" s="34" t="s">
        <v>9</v>
      </c>
      <c r="G35" s="5"/>
      <c r="H35" s="7">
        <f t="shared" si="2"/>
        <v>0</v>
      </c>
    </row>
    <row r="36" spans="1:8" s="13" customFormat="1" ht="49.95" customHeight="1" x14ac:dyDescent="0.3">
      <c r="A36" s="20">
        <v>73</v>
      </c>
      <c r="B36" s="31">
        <f t="shared" si="1"/>
        <v>29</v>
      </c>
      <c r="C36" s="32" t="s">
        <v>82</v>
      </c>
      <c r="D36" s="33" t="s">
        <v>83</v>
      </c>
      <c r="E36" s="34">
        <v>120</v>
      </c>
      <c r="F36" s="34" t="s">
        <v>8</v>
      </c>
      <c r="G36" s="5"/>
      <c r="H36" s="7">
        <f t="shared" si="2"/>
        <v>0</v>
      </c>
    </row>
    <row r="37" spans="1:8" s="13" customFormat="1" ht="49.95" customHeight="1" x14ac:dyDescent="0.3">
      <c r="A37" s="16">
        <v>64</v>
      </c>
      <c r="B37" s="31">
        <f t="shared" si="1"/>
        <v>30</v>
      </c>
      <c r="C37" s="32" t="s">
        <v>18</v>
      </c>
      <c r="D37" s="33" t="s">
        <v>24</v>
      </c>
      <c r="E37" s="35">
        <v>1993</v>
      </c>
      <c r="F37" s="34" t="s">
        <v>8</v>
      </c>
      <c r="G37" s="5"/>
      <c r="H37" s="7">
        <f t="shared" si="2"/>
        <v>0</v>
      </c>
    </row>
    <row r="38" spans="1:8" s="13" customFormat="1" ht="49.95" customHeight="1" x14ac:dyDescent="0.3">
      <c r="A38" s="16">
        <v>64</v>
      </c>
      <c r="B38" s="31">
        <f>B37+1</f>
        <v>31</v>
      </c>
      <c r="C38" s="32" t="s">
        <v>84</v>
      </c>
      <c r="D38" s="33" t="s">
        <v>85</v>
      </c>
      <c r="E38" s="34">
        <v>597</v>
      </c>
      <c r="F38" s="34" t="s">
        <v>8</v>
      </c>
      <c r="G38" s="5"/>
      <c r="H38" s="7">
        <f t="shared" si="2"/>
        <v>0</v>
      </c>
    </row>
    <row r="39" spans="1:8" s="13" customFormat="1" ht="49.95" customHeight="1" x14ac:dyDescent="0.3">
      <c r="A39" s="16">
        <v>64</v>
      </c>
      <c r="B39" s="31">
        <f>B38+1</f>
        <v>32</v>
      </c>
      <c r="C39" s="32" t="s">
        <v>84</v>
      </c>
      <c r="D39" s="33" t="s">
        <v>86</v>
      </c>
      <c r="E39" s="34">
        <v>110</v>
      </c>
      <c r="F39" s="34" t="s">
        <v>8</v>
      </c>
      <c r="G39" s="5"/>
      <c r="H39" s="7">
        <f t="shared" si="2"/>
        <v>0</v>
      </c>
    </row>
    <row r="40" spans="1:8" s="13" customFormat="1" ht="67.2" customHeight="1" x14ac:dyDescent="0.3">
      <c r="A40" s="16"/>
      <c r="B40" s="31">
        <f>B39+1</f>
        <v>33</v>
      </c>
      <c r="C40" s="32" t="s">
        <v>87</v>
      </c>
      <c r="D40" s="33" t="s">
        <v>88</v>
      </c>
      <c r="E40" s="35">
        <v>1506</v>
      </c>
      <c r="F40" s="34" t="s">
        <v>11</v>
      </c>
      <c r="G40" s="5"/>
      <c r="H40" s="7">
        <f t="shared" si="2"/>
        <v>0</v>
      </c>
    </row>
    <row r="41" spans="1:8" s="21" customFormat="1" ht="49.95" customHeight="1" x14ac:dyDescent="0.3">
      <c r="A41" s="16">
        <v>66</v>
      </c>
      <c r="B41" s="31">
        <f t="shared" si="1"/>
        <v>34</v>
      </c>
      <c r="C41" s="32" t="s">
        <v>89</v>
      </c>
      <c r="D41" s="33" t="s">
        <v>90</v>
      </c>
      <c r="E41" s="34">
        <v>807</v>
      </c>
      <c r="F41" s="34" t="s">
        <v>11</v>
      </c>
      <c r="G41" s="5"/>
      <c r="H41" s="7">
        <f t="shared" si="2"/>
        <v>0</v>
      </c>
    </row>
    <row r="42" spans="1:8" s="13" customFormat="1" ht="49.95" customHeight="1" x14ac:dyDescent="0.3">
      <c r="A42" s="16">
        <v>68</v>
      </c>
      <c r="B42" s="31">
        <f>B41+1</f>
        <v>35</v>
      </c>
      <c r="C42" s="32" t="s">
        <v>93</v>
      </c>
      <c r="D42" s="33" t="s">
        <v>94</v>
      </c>
      <c r="E42" s="34">
        <v>426</v>
      </c>
      <c r="F42" s="34" t="s">
        <v>21</v>
      </c>
      <c r="G42" s="5"/>
      <c r="H42" s="7">
        <f t="shared" si="2"/>
        <v>0</v>
      </c>
    </row>
    <row r="43" spans="1:8" s="21" customFormat="1" ht="49.95" customHeight="1" x14ac:dyDescent="0.3">
      <c r="A43" s="16">
        <v>69</v>
      </c>
      <c r="B43" s="31">
        <f>B42+1</f>
        <v>36</v>
      </c>
      <c r="C43" s="32" t="s">
        <v>19</v>
      </c>
      <c r="D43" s="33" t="s">
        <v>95</v>
      </c>
      <c r="E43" s="34">
        <v>30</v>
      </c>
      <c r="F43" s="34" t="s">
        <v>39</v>
      </c>
      <c r="G43" s="5"/>
      <c r="H43" s="7">
        <f t="shared" si="2"/>
        <v>0</v>
      </c>
    </row>
    <row r="44" spans="1:8" s="21" customFormat="1" ht="49.95" customHeight="1" x14ac:dyDescent="0.3">
      <c r="A44" s="20"/>
      <c r="B44" s="31">
        <f t="shared" si="1"/>
        <v>37</v>
      </c>
      <c r="C44" s="32" t="s">
        <v>96</v>
      </c>
      <c r="D44" s="33" t="s">
        <v>97</v>
      </c>
      <c r="E44" s="34">
        <v>230</v>
      </c>
      <c r="F44" s="34" t="s">
        <v>8</v>
      </c>
      <c r="G44" s="5"/>
      <c r="H44" s="7">
        <f t="shared" si="2"/>
        <v>0</v>
      </c>
    </row>
    <row r="45" spans="1:8" s="21" customFormat="1" ht="49.95" customHeight="1" x14ac:dyDescent="0.3">
      <c r="A45" s="20">
        <v>76</v>
      </c>
      <c r="B45" s="31">
        <f t="shared" si="1"/>
        <v>38</v>
      </c>
      <c r="C45" s="32" t="s">
        <v>28</v>
      </c>
      <c r="D45" s="33" t="s">
        <v>139</v>
      </c>
      <c r="E45" s="34">
        <v>696</v>
      </c>
      <c r="F45" s="34" t="s">
        <v>8</v>
      </c>
      <c r="G45" s="5"/>
      <c r="H45" s="7">
        <f t="shared" si="2"/>
        <v>0</v>
      </c>
    </row>
    <row r="46" spans="1:8" s="13" customFormat="1" ht="49.95" customHeight="1" x14ac:dyDescent="0.3">
      <c r="A46" s="16">
        <v>79</v>
      </c>
      <c r="B46" s="31">
        <f t="shared" si="1"/>
        <v>39</v>
      </c>
      <c r="C46" s="32" t="s">
        <v>99</v>
      </c>
      <c r="D46" s="33" t="s">
        <v>100</v>
      </c>
      <c r="E46" s="34">
        <v>1</v>
      </c>
      <c r="F46" s="34" t="s">
        <v>5</v>
      </c>
      <c r="G46" s="5"/>
      <c r="H46" s="7">
        <f t="shared" si="2"/>
        <v>0</v>
      </c>
    </row>
    <row r="47" spans="1:8" s="13" customFormat="1" ht="49.95" customHeight="1" x14ac:dyDescent="0.3">
      <c r="A47" s="16">
        <v>81</v>
      </c>
      <c r="B47" s="31">
        <f t="shared" si="1"/>
        <v>40</v>
      </c>
      <c r="C47" s="32" t="s">
        <v>20</v>
      </c>
      <c r="D47" s="33" t="s">
        <v>101</v>
      </c>
      <c r="E47" s="34">
        <v>9000</v>
      </c>
      <c r="F47" s="34" t="s">
        <v>11</v>
      </c>
      <c r="G47" s="5"/>
      <c r="H47" s="7">
        <f>E47*G47</f>
        <v>0</v>
      </c>
    </row>
    <row r="48" spans="1:8" s="19" customFormat="1" ht="54.6" customHeight="1" x14ac:dyDescent="0.4">
      <c r="B48" s="79" t="s">
        <v>102</v>
      </c>
      <c r="C48" s="80"/>
      <c r="D48" s="81"/>
      <c r="E48" s="49"/>
      <c r="F48" s="50"/>
      <c r="G48" s="23"/>
      <c r="H48" s="9">
        <f>SUM(H8:H47)</f>
        <v>0</v>
      </c>
    </row>
    <row r="49" spans="1:9" ht="49.95" customHeight="1" x14ac:dyDescent="0.4">
      <c r="B49" s="79" t="s">
        <v>103</v>
      </c>
      <c r="C49" s="80"/>
      <c r="D49" s="81"/>
      <c r="E49" s="51"/>
      <c r="F49" s="51"/>
      <c r="G49" s="23"/>
      <c r="H49" s="46"/>
    </row>
    <row r="50" spans="1:9" ht="49.95" customHeight="1" x14ac:dyDescent="0.3">
      <c r="B50" s="31">
        <v>41</v>
      </c>
      <c r="C50" s="62" t="s">
        <v>104</v>
      </c>
      <c r="D50" s="38" t="s">
        <v>105</v>
      </c>
      <c r="E50" s="4">
        <v>9</v>
      </c>
      <c r="F50" s="2" t="s">
        <v>9</v>
      </c>
      <c r="G50" s="8"/>
      <c r="H50" s="9">
        <f t="shared" ref="H50:H53" si="3">SUM(E50*G50)</f>
        <v>0</v>
      </c>
    </row>
    <row r="51" spans="1:9" ht="49.95" customHeight="1" x14ac:dyDescent="0.3">
      <c r="B51" s="31">
        <v>42</v>
      </c>
      <c r="C51" s="62" t="s">
        <v>106</v>
      </c>
      <c r="D51" s="1" t="s">
        <v>107</v>
      </c>
      <c r="E51" s="4">
        <v>2</v>
      </c>
      <c r="F51" s="2" t="s">
        <v>9</v>
      </c>
      <c r="G51" s="8"/>
      <c r="H51" s="9">
        <f t="shared" si="3"/>
        <v>0</v>
      </c>
    </row>
    <row r="52" spans="1:9" ht="49.95" customHeight="1" x14ac:dyDescent="0.3">
      <c r="B52" s="31">
        <v>43</v>
      </c>
      <c r="C52" s="62" t="s">
        <v>108</v>
      </c>
      <c r="D52" s="1" t="s">
        <v>109</v>
      </c>
      <c r="E52" s="2">
        <v>1</v>
      </c>
      <c r="F52" s="2" t="s">
        <v>9</v>
      </c>
      <c r="G52" s="8"/>
      <c r="H52" s="9">
        <f t="shared" si="3"/>
        <v>0</v>
      </c>
    </row>
    <row r="53" spans="1:9" ht="41.4" customHeight="1" x14ac:dyDescent="0.3">
      <c r="B53" s="31">
        <v>44</v>
      </c>
      <c r="C53" s="62" t="s">
        <v>110</v>
      </c>
      <c r="D53" s="1" t="s">
        <v>111</v>
      </c>
      <c r="E53" s="2">
        <v>4</v>
      </c>
      <c r="F53" s="2" t="s">
        <v>9</v>
      </c>
      <c r="G53" s="8"/>
      <c r="H53" s="9">
        <f t="shared" si="3"/>
        <v>0</v>
      </c>
    </row>
    <row r="54" spans="1:9" ht="52.2" customHeight="1" x14ac:dyDescent="0.4">
      <c r="B54" s="79" t="s">
        <v>112</v>
      </c>
      <c r="C54" s="80"/>
      <c r="D54" s="81"/>
      <c r="E54" s="3"/>
      <c r="F54" s="3"/>
      <c r="G54" s="24"/>
      <c r="H54" s="9">
        <f>SUM(H50:H53)</f>
        <v>0</v>
      </c>
    </row>
    <row r="55" spans="1:9" ht="52.2" customHeight="1" x14ac:dyDescent="0.4">
      <c r="B55" s="82" t="s">
        <v>113</v>
      </c>
      <c r="C55" s="83"/>
      <c r="D55" s="84"/>
      <c r="E55" s="3"/>
      <c r="F55" s="3"/>
      <c r="G55" s="24"/>
      <c r="H55" s="24"/>
    </row>
    <row r="56" spans="1:9" ht="49.95" customHeight="1" x14ac:dyDescent="0.3">
      <c r="B56" s="31">
        <v>45</v>
      </c>
      <c r="C56" s="66" t="s">
        <v>118</v>
      </c>
      <c r="D56" s="36" t="s">
        <v>119</v>
      </c>
      <c r="E56" s="35">
        <v>14</v>
      </c>
      <c r="F56" s="34" t="s">
        <v>29</v>
      </c>
      <c r="G56" s="8"/>
      <c r="H56" s="41">
        <f t="shared" ref="H56:H61" si="4">SUM(E56*G56)</f>
        <v>0</v>
      </c>
    </row>
    <row r="57" spans="1:9" ht="80.400000000000006" customHeight="1" x14ac:dyDescent="0.3">
      <c r="B57" s="31">
        <v>46</v>
      </c>
      <c r="C57" s="66" t="s">
        <v>120</v>
      </c>
      <c r="D57" s="36" t="s">
        <v>121</v>
      </c>
      <c r="E57" s="34">
        <v>7</v>
      </c>
      <c r="F57" s="34" t="s">
        <v>29</v>
      </c>
      <c r="G57" s="8"/>
      <c r="H57" s="41">
        <f t="shared" si="4"/>
        <v>0</v>
      </c>
    </row>
    <row r="58" spans="1:9" ht="49.95" customHeight="1" x14ac:dyDescent="0.3">
      <c r="B58" s="31">
        <v>47</v>
      </c>
      <c r="C58" s="66" t="s">
        <v>30</v>
      </c>
      <c r="D58" s="36" t="s">
        <v>122</v>
      </c>
      <c r="E58" s="34">
        <v>59</v>
      </c>
      <c r="F58" s="34" t="s">
        <v>9</v>
      </c>
      <c r="G58" s="8"/>
      <c r="H58" s="41">
        <f t="shared" si="4"/>
        <v>0</v>
      </c>
      <c r="I58" s="53"/>
    </row>
    <row r="59" spans="1:9" ht="67.95" customHeight="1" x14ac:dyDescent="0.3">
      <c r="B59" s="31">
        <v>48</v>
      </c>
      <c r="C59" s="66" t="s">
        <v>123</v>
      </c>
      <c r="D59" s="36" t="s">
        <v>124</v>
      </c>
      <c r="E59" s="34">
        <v>1</v>
      </c>
      <c r="F59" s="34" t="s">
        <v>31</v>
      </c>
      <c r="G59" s="8"/>
      <c r="H59" s="41">
        <f t="shared" si="4"/>
        <v>0</v>
      </c>
    </row>
    <row r="60" spans="1:9" ht="70.2" customHeight="1" x14ac:dyDescent="0.3">
      <c r="B60" s="31">
        <v>49</v>
      </c>
      <c r="C60" s="66" t="s">
        <v>125</v>
      </c>
      <c r="D60" s="40" t="s">
        <v>126</v>
      </c>
      <c r="E60" s="37">
        <v>496</v>
      </c>
      <c r="F60" s="37" t="s">
        <v>8</v>
      </c>
      <c r="G60" s="8"/>
      <c r="H60" s="41">
        <f t="shared" si="4"/>
        <v>0</v>
      </c>
    </row>
    <row r="61" spans="1:9" ht="49.95" customHeight="1" x14ac:dyDescent="0.35">
      <c r="B61" s="31">
        <v>50</v>
      </c>
      <c r="C61" s="64" t="s">
        <v>127</v>
      </c>
      <c r="D61" s="36" t="s">
        <v>128</v>
      </c>
      <c r="E61" s="34">
        <v>1</v>
      </c>
      <c r="F61" s="34" t="s">
        <v>9</v>
      </c>
      <c r="G61" s="11"/>
      <c r="H61" s="42">
        <f t="shared" si="4"/>
        <v>0</v>
      </c>
    </row>
    <row r="62" spans="1:9" s="27" customFormat="1" ht="49.95" customHeight="1" x14ac:dyDescent="0.35">
      <c r="A62" s="26">
        <v>52</v>
      </c>
      <c r="B62" s="31">
        <v>51</v>
      </c>
      <c r="C62" s="64" t="s">
        <v>129</v>
      </c>
      <c r="D62" s="36" t="s">
        <v>130</v>
      </c>
      <c r="E62" s="34">
        <v>98</v>
      </c>
      <c r="F62" s="34" t="s">
        <v>8</v>
      </c>
      <c r="G62" s="11"/>
      <c r="H62" s="42">
        <f t="shared" ref="H62:H63" si="5">SUM(E62*G62)</f>
        <v>0</v>
      </c>
    </row>
    <row r="63" spans="1:9" ht="49.95" customHeight="1" x14ac:dyDescent="0.35">
      <c r="B63" s="31">
        <v>52</v>
      </c>
      <c r="C63" s="64" t="s">
        <v>131</v>
      </c>
      <c r="D63" s="36" t="s">
        <v>132</v>
      </c>
      <c r="E63" s="67">
        <v>0.12</v>
      </c>
      <c r="F63" s="34" t="s">
        <v>31</v>
      </c>
      <c r="G63" s="11"/>
      <c r="H63" s="42">
        <f t="shared" si="5"/>
        <v>0</v>
      </c>
    </row>
    <row r="64" spans="1:9" ht="54.6" customHeight="1" x14ac:dyDescent="0.35">
      <c r="B64" s="31">
        <v>53</v>
      </c>
      <c r="C64" s="64" t="s">
        <v>133</v>
      </c>
      <c r="D64" s="1" t="s">
        <v>134</v>
      </c>
      <c r="E64" s="67">
        <v>0.3</v>
      </c>
      <c r="F64" s="34" t="s">
        <v>32</v>
      </c>
      <c r="G64" s="11"/>
      <c r="H64" s="42">
        <f>G64*E64</f>
        <v>0</v>
      </c>
    </row>
    <row r="65" spans="2:8" ht="46.2" customHeight="1" x14ac:dyDescent="0.4">
      <c r="B65" s="82" t="s">
        <v>117</v>
      </c>
      <c r="C65" s="83"/>
      <c r="D65" s="83"/>
      <c r="E65" s="83"/>
      <c r="F65" s="83"/>
      <c r="G65" s="84"/>
      <c r="H65" s="42">
        <f>SUM(H56:H64)</f>
        <v>0</v>
      </c>
    </row>
    <row r="66" spans="2:8" ht="52.95" customHeight="1" x14ac:dyDescent="0.35">
      <c r="B66" s="39"/>
      <c r="C66" s="39"/>
      <c r="D66" s="39"/>
      <c r="E66" s="39"/>
      <c r="F66" s="39"/>
      <c r="G66" s="23"/>
      <c r="H66" s="39"/>
    </row>
    <row r="67" spans="2:8" ht="57.6" customHeight="1" x14ac:dyDescent="0.4">
      <c r="B67" s="85" t="s">
        <v>114</v>
      </c>
      <c r="C67" s="86"/>
      <c r="D67" s="86"/>
      <c r="E67" s="86"/>
      <c r="F67" s="86"/>
      <c r="G67" s="87"/>
      <c r="H67" s="61"/>
    </row>
    <row r="68" spans="2:8" ht="68.400000000000006" customHeight="1" x14ac:dyDescent="0.4">
      <c r="B68" s="88" t="s">
        <v>115</v>
      </c>
      <c r="C68" s="89"/>
      <c r="D68" s="90"/>
      <c r="E68" s="65">
        <v>10</v>
      </c>
      <c r="F68" s="65" t="s">
        <v>37</v>
      </c>
      <c r="G68" s="25"/>
      <c r="H68" s="43"/>
    </row>
    <row r="69" spans="2:8" ht="40.200000000000003" customHeight="1" x14ac:dyDescent="0.35">
      <c r="B69" s="25"/>
      <c r="C69" s="39"/>
      <c r="D69" s="52"/>
      <c r="E69" s="52"/>
      <c r="F69" s="52"/>
      <c r="G69" s="25"/>
      <c r="H69" s="39"/>
    </row>
    <row r="70" spans="2:8" ht="117" customHeight="1" x14ac:dyDescent="0.4">
      <c r="B70" s="76" t="s">
        <v>116</v>
      </c>
      <c r="C70" s="77"/>
      <c r="D70" s="77"/>
      <c r="E70" s="77"/>
      <c r="F70" s="77"/>
      <c r="G70" s="78"/>
      <c r="H70" s="10"/>
    </row>
    <row r="71" spans="2:8" x14ac:dyDescent="0.3">
      <c r="B71" s="28"/>
      <c r="C71" s="28"/>
      <c r="D71" s="29"/>
      <c r="E71" s="29"/>
      <c r="F71" s="29"/>
      <c r="G71" s="28"/>
      <c r="H71" s="28"/>
    </row>
    <row r="72" spans="2:8" x14ac:dyDescent="0.3">
      <c r="B72" s="28"/>
      <c r="C72" s="28"/>
      <c r="D72" s="29"/>
      <c r="E72" s="29"/>
      <c r="F72" s="29"/>
      <c r="G72" s="28"/>
      <c r="H72" s="28"/>
    </row>
    <row r="73" spans="2:8" x14ac:dyDescent="0.3">
      <c r="B73" s="28"/>
      <c r="C73" s="28"/>
      <c r="D73" s="29"/>
      <c r="E73" s="29"/>
      <c r="F73" s="29"/>
      <c r="G73" s="28"/>
      <c r="H73" s="28"/>
    </row>
    <row r="74" spans="2:8" x14ac:dyDescent="0.3">
      <c r="B74" s="28"/>
      <c r="C74" s="28"/>
      <c r="D74" s="29"/>
      <c r="E74" s="29"/>
      <c r="F74" s="29"/>
      <c r="G74" s="28"/>
      <c r="H74" s="28"/>
    </row>
    <row r="75" spans="2:8" x14ac:dyDescent="0.3">
      <c r="B75" s="28"/>
      <c r="C75" s="28"/>
      <c r="D75" s="29"/>
      <c r="E75" s="29"/>
      <c r="F75" s="29"/>
      <c r="G75" s="28"/>
      <c r="H75" s="28"/>
    </row>
    <row r="76" spans="2:8" x14ac:dyDescent="0.3">
      <c r="H76" s="28"/>
    </row>
  </sheetData>
  <sheetProtection selectLockedCells="1"/>
  <mergeCells count="13">
    <mergeCell ref="B48:D48"/>
    <mergeCell ref="B54:D54"/>
    <mergeCell ref="B55:D55"/>
    <mergeCell ref="B1:H1"/>
    <mergeCell ref="B2:H2"/>
    <mergeCell ref="B5:H5"/>
    <mergeCell ref="B3:H3"/>
    <mergeCell ref="B4:H4"/>
    <mergeCell ref="B70:G70"/>
    <mergeCell ref="B67:G67"/>
    <mergeCell ref="B68:D68"/>
    <mergeCell ref="B65:G65"/>
    <mergeCell ref="B49:D49"/>
  </mergeCells>
  <printOptions gridLines="1"/>
  <pageMargins left="0.7" right="0.7" top="0.75" bottom="0.75" header="0.3" footer="0.3"/>
  <pageSetup scale="60" firstPageNumber="6" fitToHeight="3" orientation="portrait" useFirstPageNumber="1" r:id="rId1"/>
  <headerFooter>
    <oddHeader xml:space="preserve">&amp;RIFB16-0378OV
</oddHeader>
    <oddFooter xml:space="preserve">&amp;L&amp;14BIDDER:_____________________________________
AUTHORIZED SIGNATURE:__________________________________&amp;R
&amp;14&amp;P
Bid "B", IFB16-0378OV,
Based on 180 Calendar Day 
Completion Time
</oddFooter>
  </headerFooter>
  <rowBreaks count="3" manualBreakCount="3">
    <brk id="22" min="1" max="7" man="1"/>
    <brk id="37" min="1" max="7" man="1"/>
    <brk id="54" min="1" max="7" man="1"/>
  </rowBreaks>
  <ignoredErrors>
    <ignoredError sqref="H6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76"/>
  <sheetViews>
    <sheetView tabSelected="1" topLeftCell="B1" zoomScale="70" zoomScaleNormal="70" zoomScaleSheetLayoutView="80" zoomScalePageLayoutView="60" workbookViewId="0">
      <selection activeCell="L45" sqref="L45"/>
    </sheetView>
  </sheetViews>
  <sheetFormatPr defaultColWidth="9.109375" defaultRowHeight="14.4" x14ac:dyDescent="0.3"/>
  <cols>
    <col min="1" max="1" width="4.33203125" style="12" hidden="1" customWidth="1"/>
    <col min="2" max="2" width="12.5546875" style="12" customWidth="1"/>
    <col min="3" max="3" width="17.6640625" style="12" customWidth="1"/>
    <col min="4" max="4" width="48.109375" style="12" customWidth="1"/>
    <col min="5" max="5" width="10.5546875" style="30" customWidth="1"/>
    <col min="6" max="6" width="10.5546875" style="12" customWidth="1"/>
    <col min="7" max="7" width="20.33203125" style="12" customWidth="1"/>
    <col min="8" max="8" width="30" style="12" customWidth="1"/>
    <col min="9" max="16384" width="9.109375" style="12"/>
  </cols>
  <sheetData>
    <row r="1" spans="1:96" ht="39" customHeight="1" x14ac:dyDescent="0.45">
      <c r="B1" s="96" t="s">
        <v>40</v>
      </c>
      <c r="C1" s="97"/>
      <c r="D1" s="97"/>
      <c r="E1" s="97"/>
      <c r="F1" s="97"/>
      <c r="G1" s="97"/>
      <c r="H1" s="97"/>
    </row>
    <row r="2" spans="1:96" ht="25.95" customHeight="1" x14ac:dyDescent="0.4">
      <c r="B2" s="93" t="s">
        <v>142</v>
      </c>
      <c r="C2" s="94"/>
      <c r="D2" s="94"/>
      <c r="E2" s="94"/>
      <c r="F2" s="94"/>
      <c r="G2" s="94"/>
      <c r="H2" s="94"/>
    </row>
    <row r="3" spans="1:96" ht="25.95" customHeight="1" x14ac:dyDescent="0.4">
      <c r="B3" s="95" t="s">
        <v>42</v>
      </c>
      <c r="C3" s="95"/>
      <c r="D3" s="95"/>
      <c r="E3" s="95"/>
      <c r="F3" s="95"/>
      <c r="G3" s="95"/>
      <c r="H3" s="95"/>
    </row>
    <row r="4" spans="1:96" ht="25.95" customHeight="1" thickBot="1" x14ac:dyDescent="0.45">
      <c r="B4" s="95" t="s">
        <v>43</v>
      </c>
      <c r="C4" s="95"/>
      <c r="D4" s="95"/>
      <c r="E4" s="95"/>
      <c r="F4" s="95"/>
      <c r="G4" s="95"/>
      <c r="H4" s="95"/>
    </row>
    <row r="5" spans="1:96" s="13" customFormat="1" ht="32.4" customHeight="1" x14ac:dyDescent="0.4">
      <c r="A5" s="14">
        <v>1</v>
      </c>
      <c r="B5" s="95" t="s">
        <v>135</v>
      </c>
      <c r="C5" s="95"/>
      <c r="D5" s="95"/>
      <c r="E5" s="95"/>
      <c r="F5" s="95"/>
      <c r="G5" s="95"/>
      <c r="H5" s="95"/>
      <c r="J5" s="15"/>
    </row>
    <row r="6" spans="1:96" s="13" customFormat="1" ht="49.95" customHeight="1" x14ac:dyDescent="0.4">
      <c r="A6" s="16">
        <v>2</v>
      </c>
      <c r="B6" s="6" t="s">
        <v>34</v>
      </c>
      <c r="C6" s="6" t="s">
        <v>35</v>
      </c>
      <c r="D6" s="44" t="s">
        <v>0</v>
      </c>
      <c r="E6" s="45" t="s">
        <v>36</v>
      </c>
      <c r="F6" s="6" t="s">
        <v>1</v>
      </c>
      <c r="G6" s="47" t="s">
        <v>2</v>
      </c>
      <c r="H6" s="6" t="s">
        <v>3</v>
      </c>
      <c r="J6" s="15"/>
    </row>
    <row r="7" spans="1:96" s="13" customFormat="1" ht="49.95" customHeight="1" x14ac:dyDescent="0.4">
      <c r="A7" s="16"/>
      <c r="B7" s="48"/>
      <c r="C7" s="48"/>
      <c r="D7" s="63" t="s">
        <v>45</v>
      </c>
      <c r="E7" s="48"/>
      <c r="F7" s="48"/>
      <c r="G7" s="48"/>
      <c r="H7" s="48"/>
      <c r="J7" s="15"/>
    </row>
    <row r="8" spans="1:96" s="13" customFormat="1" ht="49.95" customHeight="1" x14ac:dyDescent="0.3">
      <c r="A8" s="16"/>
      <c r="B8" s="31">
        <v>1</v>
      </c>
      <c r="C8" s="32" t="s">
        <v>4</v>
      </c>
      <c r="D8" s="33" t="s">
        <v>38</v>
      </c>
      <c r="E8" s="34">
        <v>1</v>
      </c>
      <c r="F8" s="34" t="s">
        <v>5</v>
      </c>
      <c r="G8" s="5"/>
      <c r="H8" s="7">
        <f>E8*G8</f>
        <v>0</v>
      </c>
      <c r="J8" s="15"/>
    </row>
    <row r="9" spans="1:96" s="13" customFormat="1" ht="49.95" customHeight="1" x14ac:dyDescent="0.3">
      <c r="A9" s="16">
        <v>9</v>
      </c>
      <c r="B9" s="31">
        <f>B8+1</f>
        <v>2</v>
      </c>
      <c r="C9" s="32" t="s">
        <v>25</v>
      </c>
      <c r="D9" s="33" t="s">
        <v>6</v>
      </c>
      <c r="E9" s="34">
        <v>1</v>
      </c>
      <c r="F9" s="34" t="s">
        <v>5</v>
      </c>
      <c r="G9" s="5"/>
      <c r="H9" s="7">
        <f t="shared" ref="H9:H46" si="0">E9*G9</f>
        <v>0</v>
      </c>
      <c r="J9" s="15"/>
    </row>
    <row r="10" spans="1:96" s="13" customFormat="1" ht="49.95" customHeight="1" x14ac:dyDescent="0.3">
      <c r="A10" s="16">
        <v>7</v>
      </c>
      <c r="B10" s="31">
        <f>B9+1</f>
        <v>3</v>
      </c>
      <c r="C10" s="32" t="s">
        <v>26</v>
      </c>
      <c r="D10" s="33" t="s">
        <v>46</v>
      </c>
      <c r="E10" s="35">
        <v>3832</v>
      </c>
      <c r="F10" s="34" t="s">
        <v>8</v>
      </c>
      <c r="G10" s="5"/>
      <c r="H10" s="7">
        <f t="shared" si="0"/>
        <v>0</v>
      </c>
      <c r="J10" s="15"/>
    </row>
    <row r="11" spans="1:96" s="13" customFormat="1" ht="49.95" customHeight="1" x14ac:dyDescent="0.3">
      <c r="A11" s="16">
        <v>10</v>
      </c>
      <c r="B11" s="31">
        <f>B10+1</f>
        <v>4</v>
      </c>
      <c r="C11" s="32" t="s">
        <v>23</v>
      </c>
      <c r="D11" s="33" t="s">
        <v>22</v>
      </c>
      <c r="E11" s="35">
        <v>36</v>
      </c>
      <c r="F11" s="34" t="s">
        <v>9</v>
      </c>
      <c r="G11" s="5"/>
      <c r="H11" s="7">
        <f t="shared" si="0"/>
        <v>0</v>
      </c>
      <c r="J11" s="15"/>
    </row>
    <row r="12" spans="1:96" s="13" customFormat="1" ht="49.95" customHeight="1" x14ac:dyDescent="0.3">
      <c r="A12" s="16">
        <v>6</v>
      </c>
      <c r="B12" s="54">
        <v>5</v>
      </c>
      <c r="C12" s="55" t="s">
        <v>47</v>
      </c>
      <c r="D12" s="56" t="s">
        <v>48</v>
      </c>
      <c r="E12" s="58">
        <v>1.8</v>
      </c>
      <c r="F12" s="59" t="s">
        <v>10</v>
      </c>
      <c r="G12" s="99"/>
      <c r="H12" s="7">
        <f t="shared" si="0"/>
        <v>0</v>
      </c>
      <c r="J12" s="15"/>
    </row>
    <row r="13" spans="1:96" s="13" customFormat="1" ht="49.95" customHeight="1" x14ac:dyDescent="0.3">
      <c r="A13" s="16">
        <v>13</v>
      </c>
      <c r="B13" s="31">
        <f t="shared" ref="B13:B47" si="1">B12+1</f>
        <v>6</v>
      </c>
      <c r="C13" s="32" t="s">
        <v>12</v>
      </c>
      <c r="D13" s="33" t="s">
        <v>13</v>
      </c>
      <c r="E13" s="35">
        <v>2915</v>
      </c>
      <c r="F13" s="34" t="s">
        <v>7</v>
      </c>
      <c r="G13" s="5"/>
      <c r="H13" s="7">
        <f t="shared" si="0"/>
        <v>0</v>
      </c>
      <c r="I13" s="17"/>
      <c r="J13" s="15"/>
    </row>
    <row r="14" spans="1:96" s="13" customFormat="1" ht="61.2" customHeight="1" x14ac:dyDescent="0.3">
      <c r="A14" s="16">
        <v>16</v>
      </c>
      <c r="B14" s="31">
        <f t="shared" si="1"/>
        <v>7</v>
      </c>
      <c r="C14" s="32" t="s">
        <v>49</v>
      </c>
      <c r="D14" s="33" t="s">
        <v>50</v>
      </c>
      <c r="E14" s="35">
        <v>2915</v>
      </c>
      <c r="F14" s="34" t="s">
        <v>7</v>
      </c>
      <c r="G14" s="5"/>
      <c r="H14" s="7">
        <f t="shared" si="0"/>
        <v>0</v>
      </c>
      <c r="J14" s="15"/>
    </row>
    <row r="15" spans="1:96" s="13" customFormat="1" ht="65.400000000000006" customHeight="1" x14ac:dyDescent="0.3">
      <c r="A15" s="16">
        <v>17</v>
      </c>
      <c r="B15" s="31">
        <f>B14+1</f>
        <v>8</v>
      </c>
      <c r="C15" s="32" t="s">
        <v>14</v>
      </c>
      <c r="D15" s="33" t="s">
        <v>51</v>
      </c>
      <c r="E15" s="60">
        <v>500</v>
      </c>
      <c r="F15" s="34" t="s">
        <v>7</v>
      </c>
      <c r="G15" s="5"/>
      <c r="H15" s="7">
        <f t="shared" si="0"/>
        <v>0</v>
      </c>
      <c r="J15" s="15"/>
    </row>
    <row r="16" spans="1:96" s="18" customFormat="1" ht="49.95" customHeight="1" x14ac:dyDescent="0.3">
      <c r="B16" s="31">
        <f>B15+1</f>
        <v>9</v>
      </c>
      <c r="C16" s="32" t="s">
        <v>15</v>
      </c>
      <c r="D16" s="33" t="s">
        <v>16</v>
      </c>
      <c r="E16" s="35">
        <v>2715</v>
      </c>
      <c r="F16" s="34" t="s">
        <v>7</v>
      </c>
      <c r="G16" s="5"/>
      <c r="H16" s="7">
        <f t="shared" si="0"/>
        <v>0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</row>
    <row r="17" spans="1:10" s="13" customFormat="1" ht="49.95" customHeight="1" x14ac:dyDescent="0.3">
      <c r="A17" s="20">
        <v>19</v>
      </c>
      <c r="B17" s="31">
        <f>B16+1</f>
        <v>10</v>
      </c>
      <c r="C17" s="32" t="s">
        <v>27</v>
      </c>
      <c r="D17" s="33" t="s">
        <v>52</v>
      </c>
      <c r="E17" s="35">
        <v>1696</v>
      </c>
      <c r="F17" s="34" t="s">
        <v>11</v>
      </c>
      <c r="G17" s="5"/>
      <c r="H17" s="7">
        <f t="shared" si="0"/>
        <v>0</v>
      </c>
      <c r="J17" s="15"/>
    </row>
    <row r="18" spans="1:10" s="21" customFormat="1" ht="49.95" customHeight="1" x14ac:dyDescent="0.3">
      <c r="A18" s="16">
        <v>21</v>
      </c>
      <c r="B18" s="31">
        <f>B17+1</f>
        <v>11</v>
      </c>
      <c r="C18" s="32" t="s">
        <v>17</v>
      </c>
      <c r="D18" s="33" t="s">
        <v>53</v>
      </c>
      <c r="E18" s="35">
        <v>1227</v>
      </c>
      <c r="F18" s="34" t="s">
        <v>11</v>
      </c>
      <c r="G18" s="5"/>
      <c r="H18" s="7">
        <f t="shared" si="0"/>
        <v>0</v>
      </c>
    </row>
    <row r="19" spans="1:10" s="13" customFormat="1" ht="49.95" customHeight="1" x14ac:dyDescent="0.3">
      <c r="A19" s="16">
        <v>23</v>
      </c>
      <c r="B19" s="31">
        <f>B18+1</f>
        <v>12</v>
      </c>
      <c r="C19" s="32" t="s">
        <v>33</v>
      </c>
      <c r="D19" s="33" t="s">
        <v>91</v>
      </c>
      <c r="E19" s="35">
        <v>4746</v>
      </c>
      <c r="F19" s="34" t="s">
        <v>11</v>
      </c>
      <c r="G19" s="5"/>
      <c r="H19" s="7">
        <f t="shared" si="0"/>
        <v>0</v>
      </c>
      <c r="J19" s="15"/>
    </row>
    <row r="20" spans="1:10" s="13" customFormat="1" ht="49.95" customHeight="1" x14ac:dyDescent="0.3">
      <c r="A20" s="16">
        <v>26</v>
      </c>
      <c r="B20" s="31">
        <f t="shared" si="1"/>
        <v>13</v>
      </c>
      <c r="C20" s="32" t="s">
        <v>54</v>
      </c>
      <c r="D20" s="33" t="s">
        <v>55</v>
      </c>
      <c r="E20" s="35">
        <v>70</v>
      </c>
      <c r="F20" s="34" t="s">
        <v>39</v>
      </c>
      <c r="G20" s="5"/>
      <c r="H20" s="7">
        <f t="shared" si="0"/>
        <v>0</v>
      </c>
      <c r="J20" s="15"/>
    </row>
    <row r="21" spans="1:10" s="13" customFormat="1" ht="49.95" customHeight="1" x14ac:dyDescent="0.3">
      <c r="A21" s="16">
        <v>26</v>
      </c>
      <c r="B21" s="31">
        <f t="shared" si="1"/>
        <v>14</v>
      </c>
      <c r="C21" s="32" t="s">
        <v>56</v>
      </c>
      <c r="D21" s="33" t="s">
        <v>92</v>
      </c>
      <c r="E21" s="35">
        <v>659</v>
      </c>
      <c r="F21" s="34" t="s">
        <v>39</v>
      </c>
      <c r="G21" s="5"/>
      <c r="H21" s="7">
        <f t="shared" si="0"/>
        <v>0</v>
      </c>
      <c r="J21" s="15"/>
    </row>
    <row r="22" spans="1:10" s="13" customFormat="1" ht="49.95" customHeight="1" x14ac:dyDescent="0.3">
      <c r="A22" s="16">
        <v>29</v>
      </c>
      <c r="B22" s="68">
        <f t="shared" si="1"/>
        <v>15</v>
      </c>
      <c r="C22" s="69" t="s">
        <v>57</v>
      </c>
      <c r="D22" s="70" t="s">
        <v>144</v>
      </c>
      <c r="E22" s="72">
        <v>10</v>
      </c>
      <c r="F22" s="72" t="s">
        <v>39</v>
      </c>
      <c r="G22" s="74"/>
      <c r="H22" s="75">
        <f t="shared" si="0"/>
        <v>0</v>
      </c>
      <c r="J22" s="15"/>
    </row>
    <row r="23" spans="1:10" s="13" customFormat="1" ht="49.95" customHeight="1" x14ac:dyDescent="0.3">
      <c r="A23" s="16">
        <v>32</v>
      </c>
      <c r="B23" s="68">
        <f t="shared" si="1"/>
        <v>16</v>
      </c>
      <c r="C23" s="69" t="s">
        <v>59</v>
      </c>
      <c r="D23" s="70" t="s">
        <v>145</v>
      </c>
      <c r="E23" s="71">
        <v>30</v>
      </c>
      <c r="F23" s="72" t="s">
        <v>7</v>
      </c>
      <c r="G23" s="74"/>
      <c r="H23" s="75">
        <f t="shared" si="0"/>
        <v>0</v>
      </c>
      <c r="J23" s="15"/>
    </row>
    <row r="24" spans="1:10" s="13" customFormat="1" ht="49.95" customHeight="1" x14ac:dyDescent="0.3">
      <c r="A24" s="16">
        <v>36</v>
      </c>
      <c r="B24" s="68">
        <f t="shared" si="1"/>
        <v>17</v>
      </c>
      <c r="C24" s="69" t="s">
        <v>59</v>
      </c>
      <c r="D24" s="70" t="s">
        <v>146</v>
      </c>
      <c r="E24" s="71">
        <v>62</v>
      </c>
      <c r="F24" s="72" t="s">
        <v>7</v>
      </c>
      <c r="G24" s="74"/>
      <c r="H24" s="75">
        <f t="shared" si="0"/>
        <v>0</v>
      </c>
      <c r="J24" s="15"/>
    </row>
    <row r="25" spans="1:10" s="13" customFormat="1" ht="49.95" customHeight="1" x14ac:dyDescent="0.3">
      <c r="A25" s="16">
        <v>38</v>
      </c>
      <c r="B25" s="68">
        <f t="shared" si="1"/>
        <v>18</v>
      </c>
      <c r="C25" s="69" t="s">
        <v>62</v>
      </c>
      <c r="D25" s="70" t="s">
        <v>147</v>
      </c>
      <c r="E25" s="71">
        <v>5</v>
      </c>
      <c r="F25" s="72" t="s">
        <v>9</v>
      </c>
      <c r="G25" s="74"/>
      <c r="H25" s="75">
        <f t="shared" si="0"/>
        <v>0</v>
      </c>
      <c r="J25" s="15"/>
    </row>
    <row r="26" spans="1:10" s="13" customFormat="1" ht="49.95" customHeight="1" x14ac:dyDescent="0.3">
      <c r="A26" s="16">
        <v>38</v>
      </c>
      <c r="B26" s="68">
        <v>19</v>
      </c>
      <c r="C26" s="69" t="s">
        <v>62</v>
      </c>
      <c r="D26" s="70" t="s">
        <v>143</v>
      </c>
      <c r="E26" s="71">
        <v>1</v>
      </c>
      <c r="F26" s="72" t="s">
        <v>9</v>
      </c>
      <c r="G26" s="74"/>
      <c r="H26" s="75">
        <f t="shared" si="0"/>
        <v>0</v>
      </c>
      <c r="J26" s="15"/>
    </row>
    <row r="27" spans="1:10" s="13" customFormat="1" ht="49.95" customHeight="1" x14ac:dyDescent="0.3">
      <c r="A27" s="22"/>
      <c r="B27" s="68">
        <v>20</v>
      </c>
      <c r="C27" s="69" t="s">
        <v>62</v>
      </c>
      <c r="D27" s="70" t="s">
        <v>141</v>
      </c>
      <c r="E27" s="71">
        <v>2</v>
      </c>
      <c r="F27" s="72" t="s">
        <v>9</v>
      </c>
      <c r="G27" s="5"/>
      <c r="H27" s="7">
        <f t="shared" si="0"/>
        <v>0</v>
      </c>
      <c r="J27" s="15"/>
    </row>
    <row r="28" spans="1:10" s="13" customFormat="1" ht="49.95" customHeight="1" x14ac:dyDescent="0.3">
      <c r="A28" s="22">
        <v>126</v>
      </c>
      <c r="B28" s="31">
        <f t="shared" si="1"/>
        <v>21</v>
      </c>
      <c r="C28" s="32" t="s">
        <v>65</v>
      </c>
      <c r="D28" s="33" t="s">
        <v>66</v>
      </c>
      <c r="E28" s="60">
        <v>1</v>
      </c>
      <c r="F28" s="34" t="s">
        <v>9</v>
      </c>
      <c r="G28" s="5"/>
      <c r="H28" s="7">
        <f t="shared" si="0"/>
        <v>0</v>
      </c>
    </row>
    <row r="29" spans="1:10" s="21" customFormat="1" ht="49.95" customHeight="1" x14ac:dyDescent="0.3">
      <c r="A29" s="16">
        <v>51</v>
      </c>
      <c r="B29" s="68">
        <f t="shared" si="1"/>
        <v>22</v>
      </c>
      <c r="C29" s="69" t="s">
        <v>148</v>
      </c>
      <c r="D29" s="70" t="s">
        <v>149</v>
      </c>
      <c r="E29" s="72">
        <v>9</v>
      </c>
      <c r="F29" s="72" t="s">
        <v>9</v>
      </c>
      <c r="G29" s="74"/>
      <c r="H29" s="75">
        <f>E29*G29</f>
        <v>0</v>
      </c>
    </row>
    <row r="30" spans="1:10" s="21" customFormat="1" ht="49.95" customHeight="1" x14ac:dyDescent="0.3">
      <c r="A30" s="16">
        <v>50</v>
      </c>
      <c r="B30" s="31">
        <f t="shared" si="1"/>
        <v>23</v>
      </c>
      <c r="C30" s="32" t="s">
        <v>69</v>
      </c>
      <c r="D30" s="33" t="s">
        <v>70</v>
      </c>
      <c r="E30" s="60">
        <v>1</v>
      </c>
      <c r="F30" s="34" t="s">
        <v>9</v>
      </c>
      <c r="G30" s="5"/>
      <c r="H30" s="7">
        <f t="shared" ref="H30:H34" si="2">E30*G30</f>
        <v>0</v>
      </c>
    </row>
    <row r="31" spans="1:10" s="13" customFormat="1" ht="49.95" customHeight="1" x14ac:dyDescent="0.3">
      <c r="A31" s="22">
        <v>126</v>
      </c>
      <c r="B31" s="31">
        <f t="shared" si="1"/>
        <v>24</v>
      </c>
      <c r="C31" s="32" t="s">
        <v>62</v>
      </c>
      <c r="D31" s="33" t="s">
        <v>71</v>
      </c>
      <c r="E31" s="34">
        <v>2</v>
      </c>
      <c r="F31" s="34" t="s">
        <v>9</v>
      </c>
      <c r="G31" s="5"/>
      <c r="H31" s="7">
        <f t="shared" si="2"/>
        <v>0</v>
      </c>
    </row>
    <row r="32" spans="1:10" s="13" customFormat="1" ht="49.95" customHeight="1" x14ac:dyDescent="0.3">
      <c r="A32" s="22">
        <v>127</v>
      </c>
      <c r="B32" s="31">
        <f>B31+1</f>
        <v>25</v>
      </c>
      <c r="C32" s="32" t="s">
        <v>72</v>
      </c>
      <c r="D32" s="33" t="s">
        <v>73</v>
      </c>
      <c r="E32" s="34">
        <v>56</v>
      </c>
      <c r="F32" s="34" t="s">
        <v>8</v>
      </c>
      <c r="G32" s="5"/>
      <c r="H32" s="7">
        <f t="shared" si="2"/>
        <v>0</v>
      </c>
    </row>
    <row r="33" spans="1:8" s="13" customFormat="1" ht="49.95" customHeight="1" x14ac:dyDescent="0.3">
      <c r="A33" s="22">
        <v>127</v>
      </c>
      <c r="B33" s="68">
        <f>B32+1</f>
        <v>26</v>
      </c>
      <c r="C33" s="69" t="s">
        <v>74</v>
      </c>
      <c r="D33" s="70" t="s">
        <v>150</v>
      </c>
      <c r="E33" s="72">
        <v>226</v>
      </c>
      <c r="F33" s="72" t="s">
        <v>8</v>
      </c>
      <c r="G33" s="74"/>
      <c r="H33" s="75">
        <f t="shared" si="2"/>
        <v>0</v>
      </c>
    </row>
    <row r="34" spans="1:8" s="13" customFormat="1" ht="49.95" customHeight="1" x14ac:dyDescent="0.3">
      <c r="A34" s="16">
        <v>64</v>
      </c>
      <c r="B34" s="68">
        <f t="shared" si="1"/>
        <v>27</v>
      </c>
      <c r="C34" s="69" t="s">
        <v>76</v>
      </c>
      <c r="D34" s="70" t="s">
        <v>151</v>
      </c>
      <c r="E34" s="71">
        <v>1780</v>
      </c>
      <c r="F34" s="72" t="s">
        <v>8</v>
      </c>
      <c r="G34" s="74"/>
      <c r="H34" s="75">
        <f t="shared" si="2"/>
        <v>0</v>
      </c>
    </row>
    <row r="35" spans="1:8" s="13" customFormat="1" ht="49.95" customHeight="1" x14ac:dyDescent="0.3">
      <c r="A35" s="16">
        <v>64</v>
      </c>
      <c r="B35" s="31">
        <f t="shared" si="1"/>
        <v>28</v>
      </c>
      <c r="C35" s="32" t="s">
        <v>80</v>
      </c>
      <c r="D35" s="33" t="s">
        <v>81</v>
      </c>
      <c r="E35" s="34">
        <v>1</v>
      </c>
      <c r="F35" s="34" t="s">
        <v>9</v>
      </c>
      <c r="G35" s="5"/>
      <c r="H35" s="7">
        <f t="shared" si="0"/>
        <v>0</v>
      </c>
    </row>
    <row r="36" spans="1:8" s="13" customFormat="1" ht="49.95" customHeight="1" x14ac:dyDescent="0.3">
      <c r="A36" s="20">
        <v>73</v>
      </c>
      <c r="B36" s="31">
        <f t="shared" si="1"/>
        <v>29</v>
      </c>
      <c r="C36" s="32" t="s">
        <v>82</v>
      </c>
      <c r="D36" s="33" t="s">
        <v>83</v>
      </c>
      <c r="E36" s="34">
        <v>120</v>
      </c>
      <c r="F36" s="34" t="s">
        <v>8</v>
      </c>
      <c r="G36" s="5"/>
      <c r="H36" s="7">
        <f t="shared" si="0"/>
        <v>0</v>
      </c>
    </row>
    <row r="37" spans="1:8" s="13" customFormat="1" ht="49.95" customHeight="1" x14ac:dyDescent="0.3">
      <c r="A37" s="16">
        <v>64</v>
      </c>
      <c r="B37" s="31">
        <f t="shared" si="1"/>
        <v>30</v>
      </c>
      <c r="C37" s="32" t="s">
        <v>18</v>
      </c>
      <c r="D37" s="33" t="s">
        <v>24</v>
      </c>
      <c r="E37" s="35">
        <v>1993</v>
      </c>
      <c r="F37" s="34" t="s">
        <v>8</v>
      </c>
      <c r="G37" s="5"/>
      <c r="H37" s="7">
        <f t="shared" si="0"/>
        <v>0</v>
      </c>
    </row>
    <row r="38" spans="1:8" s="13" customFormat="1" ht="49.95" customHeight="1" x14ac:dyDescent="0.3">
      <c r="A38" s="16">
        <v>64</v>
      </c>
      <c r="B38" s="31">
        <f>B37+1</f>
        <v>31</v>
      </c>
      <c r="C38" s="32" t="s">
        <v>84</v>
      </c>
      <c r="D38" s="33" t="s">
        <v>85</v>
      </c>
      <c r="E38" s="34">
        <v>597</v>
      </c>
      <c r="F38" s="34" t="s">
        <v>8</v>
      </c>
      <c r="G38" s="5"/>
      <c r="H38" s="7">
        <f t="shared" si="0"/>
        <v>0</v>
      </c>
    </row>
    <row r="39" spans="1:8" s="13" customFormat="1" ht="49.95" customHeight="1" x14ac:dyDescent="0.3">
      <c r="A39" s="16">
        <v>64</v>
      </c>
      <c r="B39" s="31">
        <f>B38+1</f>
        <v>32</v>
      </c>
      <c r="C39" s="32" t="s">
        <v>84</v>
      </c>
      <c r="D39" s="33" t="s">
        <v>86</v>
      </c>
      <c r="E39" s="34">
        <v>110</v>
      </c>
      <c r="F39" s="34" t="s">
        <v>8</v>
      </c>
      <c r="G39" s="5"/>
      <c r="H39" s="7">
        <f t="shared" si="0"/>
        <v>0</v>
      </c>
    </row>
    <row r="40" spans="1:8" s="13" customFormat="1" ht="67.2" customHeight="1" x14ac:dyDescent="0.3">
      <c r="A40" s="16"/>
      <c r="B40" s="31">
        <f>B39+1</f>
        <v>33</v>
      </c>
      <c r="C40" s="32" t="s">
        <v>87</v>
      </c>
      <c r="D40" s="33" t="s">
        <v>88</v>
      </c>
      <c r="E40" s="35">
        <v>1506</v>
      </c>
      <c r="F40" s="34" t="s">
        <v>11</v>
      </c>
      <c r="G40" s="5"/>
      <c r="H40" s="7">
        <f t="shared" si="0"/>
        <v>0</v>
      </c>
    </row>
    <row r="41" spans="1:8" s="21" customFormat="1" ht="49.95" customHeight="1" x14ac:dyDescent="0.3">
      <c r="A41" s="16">
        <v>66</v>
      </c>
      <c r="B41" s="31">
        <f t="shared" si="1"/>
        <v>34</v>
      </c>
      <c r="C41" s="32" t="s">
        <v>89</v>
      </c>
      <c r="D41" s="33" t="s">
        <v>90</v>
      </c>
      <c r="E41" s="34">
        <v>807</v>
      </c>
      <c r="F41" s="34" t="s">
        <v>11</v>
      </c>
      <c r="G41" s="5"/>
      <c r="H41" s="7">
        <f t="shared" si="0"/>
        <v>0</v>
      </c>
    </row>
    <row r="42" spans="1:8" s="13" customFormat="1" ht="49.95" customHeight="1" x14ac:dyDescent="0.3">
      <c r="A42" s="16">
        <v>68</v>
      </c>
      <c r="B42" s="31">
        <f>B41+1</f>
        <v>35</v>
      </c>
      <c r="C42" s="32" t="s">
        <v>93</v>
      </c>
      <c r="D42" s="33" t="s">
        <v>94</v>
      </c>
      <c r="E42" s="34">
        <v>426</v>
      </c>
      <c r="F42" s="34" t="s">
        <v>21</v>
      </c>
      <c r="G42" s="5"/>
      <c r="H42" s="7">
        <f t="shared" si="0"/>
        <v>0</v>
      </c>
    </row>
    <row r="43" spans="1:8" s="21" customFormat="1" ht="49.95" customHeight="1" x14ac:dyDescent="0.3">
      <c r="A43" s="16">
        <v>69</v>
      </c>
      <c r="B43" s="68">
        <f t="shared" ref="B43" si="3">B42+1</f>
        <v>36</v>
      </c>
      <c r="C43" s="69" t="s">
        <v>154</v>
      </c>
      <c r="D43" s="70" t="s">
        <v>152</v>
      </c>
      <c r="E43" s="72">
        <v>62</v>
      </c>
      <c r="F43" s="72" t="s">
        <v>8</v>
      </c>
      <c r="G43" s="74"/>
      <c r="H43" s="75">
        <f t="shared" si="0"/>
        <v>0</v>
      </c>
    </row>
    <row r="44" spans="1:8" s="21" customFormat="1" ht="49.95" customHeight="1" x14ac:dyDescent="0.3">
      <c r="A44" s="20"/>
      <c r="B44" s="31">
        <f t="shared" si="1"/>
        <v>37</v>
      </c>
      <c r="C44" s="32" t="s">
        <v>96</v>
      </c>
      <c r="D44" s="33" t="s">
        <v>97</v>
      </c>
      <c r="E44" s="34">
        <v>230</v>
      </c>
      <c r="F44" s="34" t="s">
        <v>8</v>
      </c>
      <c r="G44" s="5"/>
      <c r="H44" s="7">
        <f t="shared" si="0"/>
        <v>0</v>
      </c>
    </row>
    <row r="45" spans="1:8" s="21" customFormat="1" ht="49.95" customHeight="1" x14ac:dyDescent="0.3">
      <c r="A45" s="20">
        <v>76</v>
      </c>
      <c r="B45" s="31">
        <f t="shared" si="1"/>
        <v>38</v>
      </c>
      <c r="C45" s="32" t="s">
        <v>28</v>
      </c>
      <c r="D45" s="33" t="s">
        <v>98</v>
      </c>
      <c r="E45" s="34">
        <v>696</v>
      </c>
      <c r="F45" s="34" t="s">
        <v>8</v>
      </c>
      <c r="G45" s="5"/>
      <c r="H45" s="7">
        <f t="shared" si="0"/>
        <v>0</v>
      </c>
    </row>
    <row r="46" spans="1:8" s="13" customFormat="1" ht="49.95" customHeight="1" x14ac:dyDescent="0.3">
      <c r="A46" s="16">
        <v>79</v>
      </c>
      <c r="B46" s="31">
        <f t="shared" si="1"/>
        <v>39</v>
      </c>
      <c r="C46" s="32" t="s">
        <v>99</v>
      </c>
      <c r="D46" s="33" t="s">
        <v>100</v>
      </c>
      <c r="E46" s="34">
        <v>1</v>
      </c>
      <c r="F46" s="34" t="s">
        <v>5</v>
      </c>
      <c r="G46" s="5"/>
      <c r="H46" s="7">
        <f t="shared" si="0"/>
        <v>0</v>
      </c>
    </row>
    <row r="47" spans="1:8" s="13" customFormat="1" ht="49.95" customHeight="1" x14ac:dyDescent="0.3">
      <c r="A47" s="16">
        <v>81</v>
      </c>
      <c r="B47" s="31">
        <f t="shared" si="1"/>
        <v>40</v>
      </c>
      <c r="C47" s="32" t="s">
        <v>20</v>
      </c>
      <c r="D47" s="33" t="s">
        <v>101</v>
      </c>
      <c r="E47" s="35">
        <v>9000</v>
      </c>
      <c r="F47" s="34" t="s">
        <v>11</v>
      </c>
      <c r="G47" s="5"/>
      <c r="H47" s="7">
        <f>E47*G47</f>
        <v>0</v>
      </c>
    </row>
    <row r="48" spans="1:8" s="19" customFormat="1" ht="54.6" customHeight="1" x14ac:dyDescent="0.4">
      <c r="B48" s="79" t="s">
        <v>102</v>
      </c>
      <c r="C48" s="80"/>
      <c r="D48" s="81"/>
      <c r="E48" s="49"/>
      <c r="F48" s="50"/>
      <c r="G48" s="23"/>
      <c r="H48" s="9">
        <f>SUM(H7:H47)</f>
        <v>0</v>
      </c>
    </row>
    <row r="49" spans="1:9" ht="49.95" customHeight="1" x14ac:dyDescent="0.4">
      <c r="B49" s="79" t="s">
        <v>103</v>
      </c>
      <c r="C49" s="80"/>
      <c r="D49" s="81"/>
      <c r="E49" s="51"/>
      <c r="F49" s="51"/>
      <c r="G49" s="23"/>
      <c r="H49" s="46"/>
    </row>
    <row r="50" spans="1:9" ht="49.95" customHeight="1" x14ac:dyDescent="0.3">
      <c r="B50" s="31">
        <v>41</v>
      </c>
      <c r="C50" s="62" t="s">
        <v>104</v>
      </c>
      <c r="D50" s="38" t="s">
        <v>105</v>
      </c>
      <c r="E50" s="4">
        <v>9</v>
      </c>
      <c r="F50" s="2" t="s">
        <v>9</v>
      </c>
      <c r="G50" s="8"/>
      <c r="H50" s="9">
        <f t="shared" ref="H50:H53" si="4">SUM(E50*G50)</f>
        <v>0</v>
      </c>
    </row>
    <row r="51" spans="1:9" ht="49.95" customHeight="1" x14ac:dyDescent="0.3">
      <c r="B51" s="31">
        <v>42</v>
      </c>
      <c r="C51" s="62" t="s">
        <v>106</v>
      </c>
      <c r="D51" s="1" t="s">
        <v>107</v>
      </c>
      <c r="E51" s="4">
        <v>2</v>
      </c>
      <c r="F51" s="2" t="s">
        <v>9</v>
      </c>
      <c r="G51" s="8"/>
      <c r="H51" s="9">
        <f t="shared" si="4"/>
        <v>0</v>
      </c>
    </row>
    <row r="52" spans="1:9" ht="49.95" customHeight="1" x14ac:dyDescent="0.3">
      <c r="B52" s="31">
        <v>43</v>
      </c>
      <c r="C52" s="62" t="s">
        <v>108</v>
      </c>
      <c r="D52" s="1" t="s">
        <v>109</v>
      </c>
      <c r="E52" s="2">
        <v>1</v>
      </c>
      <c r="F52" s="2" t="s">
        <v>9</v>
      </c>
      <c r="G52" s="8"/>
      <c r="H52" s="9">
        <f t="shared" si="4"/>
        <v>0</v>
      </c>
    </row>
    <row r="53" spans="1:9" ht="41.4" customHeight="1" x14ac:dyDescent="0.3">
      <c r="B53" s="31">
        <v>44</v>
      </c>
      <c r="C53" s="62" t="s">
        <v>110</v>
      </c>
      <c r="D53" s="1" t="s">
        <v>111</v>
      </c>
      <c r="E53" s="2">
        <v>4</v>
      </c>
      <c r="F53" s="2" t="s">
        <v>9</v>
      </c>
      <c r="G53" s="8"/>
      <c r="H53" s="9">
        <f t="shared" si="4"/>
        <v>0</v>
      </c>
    </row>
    <row r="54" spans="1:9" ht="52.2" customHeight="1" x14ac:dyDescent="0.4">
      <c r="B54" s="79" t="s">
        <v>112</v>
      </c>
      <c r="C54" s="80"/>
      <c r="D54" s="81"/>
      <c r="E54" s="3"/>
      <c r="F54" s="3"/>
      <c r="G54" s="24"/>
      <c r="H54" s="9">
        <f>SUM(H50:H53)</f>
        <v>0</v>
      </c>
    </row>
    <row r="55" spans="1:9" ht="52.2" customHeight="1" x14ac:dyDescent="0.4">
      <c r="B55" s="82" t="s">
        <v>113</v>
      </c>
      <c r="C55" s="83"/>
      <c r="D55" s="84"/>
      <c r="E55" s="3"/>
      <c r="F55" s="3"/>
      <c r="G55" s="24"/>
      <c r="H55" s="24"/>
    </row>
    <row r="56" spans="1:9" ht="49.95" customHeight="1" x14ac:dyDescent="0.3">
      <c r="B56" s="31">
        <v>45</v>
      </c>
      <c r="C56" s="66" t="s">
        <v>118</v>
      </c>
      <c r="D56" s="36" t="s">
        <v>119</v>
      </c>
      <c r="E56" s="35">
        <v>14</v>
      </c>
      <c r="F56" s="34" t="s">
        <v>29</v>
      </c>
      <c r="G56" s="8"/>
      <c r="H56" s="41">
        <f t="shared" ref="H56:H63" si="5">SUM(E56*G56)</f>
        <v>0</v>
      </c>
    </row>
    <row r="57" spans="1:9" ht="80.400000000000006" customHeight="1" x14ac:dyDescent="0.3">
      <c r="B57" s="31">
        <v>46</v>
      </c>
      <c r="C57" s="66" t="s">
        <v>120</v>
      </c>
      <c r="D57" s="36" t="s">
        <v>121</v>
      </c>
      <c r="E57" s="34">
        <v>7</v>
      </c>
      <c r="F57" s="34" t="s">
        <v>29</v>
      </c>
      <c r="G57" s="8"/>
      <c r="H57" s="41">
        <f t="shared" si="5"/>
        <v>0</v>
      </c>
    </row>
    <row r="58" spans="1:9" ht="49.95" customHeight="1" x14ac:dyDescent="0.3">
      <c r="B58" s="31">
        <v>47</v>
      </c>
      <c r="C58" s="66" t="s">
        <v>30</v>
      </c>
      <c r="D58" s="36" t="s">
        <v>122</v>
      </c>
      <c r="E58" s="34">
        <v>59</v>
      </c>
      <c r="F58" s="34" t="s">
        <v>9</v>
      </c>
      <c r="G58" s="8"/>
      <c r="H58" s="41">
        <f t="shared" si="5"/>
        <v>0</v>
      </c>
      <c r="I58" s="53"/>
    </row>
    <row r="59" spans="1:9" ht="67.95" customHeight="1" x14ac:dyDescent="0.3">
      <c r="B59" s="31">
        <v>48</v>
      </c>
      <c r="C59" s="66" t="s">
        <v>123</v>
      </c>
      <c r="D59" s="36" t="s">
        <v>124</v>
      </c>
      <c r="E59" s="34">
        <v>1</v>
      </c>
      <c r="F59" s="34" t="s">
        <v>31</v>
      </c>
      <c r="G59" s="8"/>
      <c r="H59" s="41">
        <f t="shared" si="5"/>
        <v>0</v>
      </c>
    </row>
    <row r="60" spans="1:9" ht="70.2" customHeight="1" x14ac:dyDescent="0.3">
      <c r="B60" s="31">
        <v>49</v>
      </c>
      <c r="C60" s="66" t="s">
        <v>125</v>
      </c>
      <c r="D60" s="40" t="s">
        <v>126</v>
      </c>
      <c r="E60" s="37">
        <v>496</v>
      </c>
      <c r="F60" s="37" t="s">
        <v>8</v>
      </c>
      <c r="G60" s="8"/>
      <c r="H60" s="41">
        <f t="shared" si="5"/>
        <v>0</v>
      </c>
    </row>
    <row r="61" spans="1:9" ht="49.95" customHeight="1" x14ac:dyDescent="0.35">
      <c r="B61" s="31">
        <v>50</v>
      </c>
      <c r="C61" s="64" t="s">
        <v>127</v>
      </c>
      <c r="D61" s="36" t="s">
        <v>128</v>
      </c>
      <c r="E61" s="34">
        <v>1</v>
      </c>
      <c r="F61" s="34" t="s">
        <v>9</v>
      </c>
      <c r="G61" s="11"/>
      <c r="H61" s="42">
        <f t="shared" si="5"/>
        <v>0</v>
      </c>
    </row>
    <row r="62" spans="1:9" s="27" customFormat="1" ht="49.95" customHeight="1" x14ac:dyDescent="0.35">
      <c r="A62" s="26">
        <v>52</v>
      </c>
      <c r="B62" s="31">
        <v>51</v>
      </c>
      <c r="C62" s="64" t="s">
        <v>129</v>
      </c>
      <c r="D62" s="36" t="s">
        <v>130</v>
      </c>
      <c r="E62" s="34">
        <v>98</v>
      </c>
      <c r="F62" s="34" t="s">
        <v>8</v>
      </c>
      <c r="G62" s="11"/>
      <c r="H62" s="42">
        <f t="shared" si="5"/>
        <v>0</v>
      </c>
    </row>
    <row r="63" spans="1:9" ht="49.95" customHeight="1" x14ac:dyDescent="0.35">
      <c r="B63" s="31">
        <v>52</v>
      </c>
      <c r="C63" s="64" t="s">
        <v>131</v>
      </c>
      <c r="D63" s="36" t="s">
        <v>132</v>
      </c>
      <c r="E63" s="67">
        <v>0.12</v>
      </c>
      <c r="F63" s="34" t="s">
        <v>31</v>
      </c>
      <c r="G63" s="11"/>
      <c r="H63" s="42">
        <f t="shared" si="5"/>
        <v>0</v>
      </c>
    </row>
    <row r="64" spans="1:9" ht="54.6" customHeight="1" x14ac:dyDescent="0.35">
      <c r="B64" s="31">
        <v>53</v>
      </c>
      <c r="C64" s="64" t="s">
        <v>133</v>
      </c>
      <c r="D64" s="1" t="s">
        <v>134</v>
      </c>
      <c r="E64" s="67">
        <v>0.3</v>
      </c>
      <c r="F64" s="34" t="s">
        <v>32</v>
      </c>
      <c r="G64" s="11"/>
      <c r="H64" s="42">
        <f>G64*E64</f>
        <v>0</v>
      </c>
    </row>
    <row r="65" spans="2:9" ht="46.2" customHeight="1" x14ac:dyDescent="0.4">
      <c r="B65" s="82" t="s">
        <v>117</v>
      </c>
      <c r="C65" s="83"/>
      <c r="D65" s="83"/>
      <c r="E65" s="83"/>
      <c r="F65" s="83"/>
      <c r="G65" s="84"/>
      <c r="H65" s="42">
        <f>SUM(H56:H64)</f>
        <v>0</v>
      </c>
    </row>
    <row r="66" spans="2:9" ht="52.95" customHeight="1" x14ac:dyDescent="0.35">
      <c r="B66" s="39"/>
      <c r="C66" s="39"/>
      <c r="D66" s="39"/>
      <c r="E66" s="39"/>
      <c r="F66" s="39"/>
      <c r="G66" s="23"/>
      <c r="H66" s="39"/>
    </row>
    <row r="67" spans="2:9" ht="57.6" customHeight="1" x14ac:dyDescent="0.4">
      <c r="B67" s="85" t="s">
        <v>114</v>
      </c>
      <c r="C67" s="86"/>
      <c r="D67" s="86"/>
      <c r="E67" s="86"/>
      <c r="F67" s="86"/>
      <c r="G67" s="87"/>
      <c r="H67" s="73">
        <f>SUM(H48+H54+H65)</f>
        <v>0</v>
      </c>
      <c r="I67" s="12" t="s">
        <v>140</v>
      </c>
    </row>
    <row r="68" spans="2:9" ht="68.400000000000006" customHeight="1" x14ac:dyDescent="0.4">
      <c r="B68" s="88" t="s">
        <v>115</v>
      </c>
      <c r="C68" s="89"/>
      <c r="D68" s="90"/>
      <c r="E68" s="65">
        <v>10</v>
      </c>
      <c r="F68" s="65" t="s">
        <v>37</v>
      </c>
      <c r="G68" s="25"/>
      <c r="H68" s="43">
        <f>H67*10%</f>
        <v>0</v>
      </c>
    </row>
    <row r="69" spans="2:9" ht="40.200000000000003" customHeight="1" x14ac:dyDescent="0.35">
      <c r="B69" s="25"/>
      <c r="C69" s="39"/>
      <c r="D69" s="52"/>
      <c r="E69" s="52"/>
      <c r="F69" s="52"/>
      <c r="G69" s="25"/>
      <c r="H69" s="39"/>
    </row>
    <row r="70" spans="2:9" ht="117" customHeight="1" x14ac:dyDescent="0.4">
      <c r="B70" s="76" t="s">
        <v>136</v>
      </c>
      <c r="C70" s="77"/>
      <c r="D70" s="77"/>
      <c r="E70" s="77"/>
      <c r="F70" s="77"/>
      <c r="G70" s="78"/>
      <c r="H70" s="10">
        <f>SUM(H67:H68)</f>
        <v>0</v>
      </c>
    </row>
    <row r="71" spans="2:9" x14ac:dyDescent="0.3">
      <c r="B71" s="28"/>
      <c r="C71" s="28"/>
      <c r="D71" s="29"/>
      <c r="E71" s="29"/>
      <c r="F71" s="29"/>
      <c r="G71" s="28"/>
      <c r="H71" s="28"/>
    </row>
    <row r="72" spans="2:9" x14ac:dyDescent="0.3">
      <c r="B72" s="28"/>
      <c r="C72" s="28"/>
      <c r="D72" s="29"/>
      <c r="E72" s="29"/>
      <c r="F72" s="29"/>
      <c r="G72" s="28"/>
      <c r="H72" s="28"/>
    </row>
    <row r="73" spans="2:9" x14ac:dyDescent="0.3">
      <c r="B73" s="28"/>
      <c r="C73" s="28"/>
      <c r="D73" s="29"/>
      <c r="E73" s="29"/>
      <c r="F73" s="29"/>
      <c r="G73" s="28"/>
      <c r="H73" s="28"/>
    </row>
    <row r="74" spans="2:9" x14ac:dyDescent="0.3">
      <c r="B74" s="28"/>
      <c r="C74" s="28"/>
      <c r="D74" s="29"/>
      <c r="E74" s="29"/>
      <c r="F74" s="29"/>
      <c r="G74" s="28"/>
      <c r="H74" s="28"/>
    </row>
    <row r="75" spans="2:9" x14ac:dyDescent="0.3">
      <c r="B75" s="28"/>
      <c r="C75" s="28"/>
      <c r="D75" s="29"/>
      <c r="E75" s="29"/>
      <c r="F75" s="29"/>
      <c r="G75" s="28"/>
      <c r="H75" s="28"/>
    </row>
    <row r="76" spans="2:9" x14ac:dyDescent="0.3">
      <c r="H76" s="28"/>
    </row>
  </sheetData>
  <sheetProtection algorithmName="SHA-512" hashValue="Wi3su+XJ5m9sqSy6uam//xP12bg4HIWL8Wpa/xkbFbPvaqFmmdpAiPLh65nydI7UpeCVl9xljG1WS0/L9ruYFQ==" saltValue="WJA5hLu5NY4yxKOTamapFA==" spinCount="100000" sheet="1" objects="1" scenarios="1" selectLockedCells="1"/>
  <mergeCells count="13">
    <mergeCell ref="B48:D48"/>
    <mergeCell ref="B1:H1"/>
    <mergeCell ref="B2:H2"/>
    <mergeCell ref="B3:H3"/>
    <mergeCell ref="B4:H4"/>
    <mergeCell ref="B5:H5"/>
    <mergeCell ref="B70:G70"/>
    <mergeCell ref="B49:D49"/>
    <mergeCell ref="B54:D54"/>
    <mergeCell ref="B55:D55"/>
    <mergeCell ref="B65:G65"/>
    <mergeCell ref="B67:G67"/>
    <mergeCell ref="B68:D68"/>
  </mergeCells>
  <printOptions gridLines="1"/>
  <pageMargins left="0.7" right="0.7" top="0.75" bottom="0.75" header="0.3" footer="0.3"/>
  <pageSetup scale="60" firstPageNumber="6" fitToHeight="3" orientation="portrait" useFirstPageNumber="1" r:id="rId1"/>
  <headerFooter>
    <oddHeader xml:space="preserve">&amp;RIFB16-0378OV
</oddHeader>
    <oddFooter xml:space="preserve">&amp;L&amp;14BIDDER:_____________________________________
AUTHORIZED SIGNATURE:__________________________________&amp;R
&amp;14&amp;P
Bid "B", IFB16-0378OV,
Based on 180 Calendar Day 
Completion Time
Addendum #4
</oddFooter>
  </headerFooter>
  <rowBreaks count="3" manualBreakCount="3">
    <brk id="22" min="1" max="7" man="1"/>
    <brk id="37" min="1" max="7" man="1"/>
    <brk id="54" min="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BID A_16-0378OV Tallevast </vt:lpstr>
      <vt:lpstr> </vt:lpstr>
      <vt:lpstr>BID B 16-0378OV Tallevast</vt:lpstr>
      <vt:lpstr>' '!Print_Area</vt:lpstr>
      <vt:lpstr>'BID A_16-0378OV Tallevast '!Print_Area</vt:lpstr>
      <vt:lpstr>'BID B 16-0378OV Tallevast'!Print_Area</vt:lpstr>
      <vt:lpstr>' '!Print_Titles</vt:lpstr>
      <vt:lpstr>'BID A_16-0378OV Tallevast '!Print_Titles</vt:lpstr>
      <vt:lpstr>'BID B 16-0378OV Tallevast'!Print_Titles</vt:lpstr>
      <vt:lpstr>'BID A_16-0378OV Tallevast '!U17_</vt:lpstr>
      <vt:lpstr>'BID B 16-0378OV Tallevast'!U17_</vt:lpstr>
      <vt:lpstr>U17_</vt:lpstr>
    </vt:vector>
  </TitlesOfParts>
  <Company>Manatee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sfu</dc:creator>
  <cp:lastModifiedBy>renamed_admin</cp:lastModifiedBy>
  <cp:lastPrinted>2016-01-15T14:57:40Z</cp:lastPrinted>
  <dcterms:created xsi:type="dcterms:W3CDTF">2009-08-07T19:21:57Z</dcterms:created>
  <dcterms:modified xsi:type="dcterms:W3CDTF">2016-01-15T18:37:21Z</dcterms:modified>
</cp:coreProperties>
</file>