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0465OV\"/>
    </mc:Choice>
  </mc:AlternateContent>
  <bookViews>
    <workbookView xWindow="0" yWindow="-15" windowWidth="13830" windowHeight="4710" tabRatio="325" activeTab="1"/>
  </bookViews>
  <sheets>
    <sheet name="BID A.15-0465-OV." sheetId="29" r:id="rId1"/>
    <sheet name="BID B.15-0465-OV." sheetId="34" r:id="rId2"/>
    <sheet name="Sheet1" sheetId="32" r:id="rId3"/>
  </sheets>
  <definedNames>
    <definedName name="_xlnm.Print_Area" localSheetId="0">'BID A.15-0465-OV.'!$B$1:$H$209</definedName>
    <definedName name="_xlnm.Print_Area" localSheetId="1">'BID B.15-0465-OV.'!$B$1:$H$209</definedName>
    <definedName name="_xlnm.Print_Titles" localSheetId="0">'BID A.15-0465-OV.'!$1:$4</definedName>
    <definedName name="_xlnm.Print_Titles" localSheetId="1">'BID B.15-0465-OV.'!$1:$4</definedName>
    <definedName name="U17_" localSheetId="1">'BID B.15-0465-OV.'!$B$162:$B$188</definedName>
    <definedName name="U17_">'BID A.15-0465-OV.'!$B$162:$B$188</definedName>
    <definedName name="U6_" localSheetId="1">'BID B.15-0465-OV.'!$B$150</definedName>
    <definedName name="U6_">'BID A.15-0465-OV.'!$B$150</definedName>
  </definedNames>
  <calcPr calcId="152511"/>
</workbook>
</file>

<file path=xl/calcChain.xml><?xml version="1.0" encoding="utf-8"?>
<calcChain xmlns="http://schemas.openxmlformats.org/spreadsheetml/2006/main">
  <c r="H191" i="34" l="1"/>
  <c r="H169" i="29"/>
  <c r="H192" i="29"/>
  <c r="H195" i="29"/>
  <c r="H204" i="29"/>
  <c r="H144" i="29"/>
  <c r="B35" i="34" l="1"/>
  <c r="H37" i="34"/>
  <c r="H36" i="34"/>
  <c r="H35" i="34"/>
  <c r="B36" i="34"/>
  <c r="B37" i="34" s="1"/>
  <c r="H96" i="29" l="1"/>
  <c r="H69" i="29"/>
  <c r="H148" i="34" l="1"/>
  <c r="H166" i="29" l="1"/>
  <c r="H68" i="29" l="1"/>
  <c r="H204" i="34" l="1"/>
  <c r="H203" i="34"/>
  <c r="H202" i="34"/>
  <c r="H201" i="34"/>
  <c r="H200" i="34"/>
  <c r="H195" i="34"/>
  <c r="H194" i="34"/>
  <c r="H193" i="34"/>
  <c r="H192" i="34"/>
  <c r="H186" i="34"/>
  <c r="H185" i="34"/>
  <c r="H184" i="34"/>
  <c r="H183" i="34"/>
  <c r="H182" i="34"/>
  <c r="H181" i="34"/>
  <c r="H180" i="34"/>
  <c r="H179" i="34"/>
  <c r="H178" i="34"/>
  <c r="H177" i="34"/>
  <c r="H176" i="34"/>
  <c r="H175" i="34"/>
  <c r="H174" i="34"/>
  <c r="H173" i="34"/>
  <c r="H172" i="34"/>
  <c r="H171" i="34"/>
  <c r="H170" i="34"/>
  <c r="H169" i="34"/>
  <c r="H168" i="34"/>
  <c r="H167" i="34"/>
  <c r="H166" i="34"/>
  <c r="H165" i="34"/>
  <c r="H164" i="34"/>
  <c r="H163" i="34"/>
  <c r="H162" i="34"/>
  <c r="H161" i="34"/>
  <c r="H160" i="34"/>
  <c r="H159" i="34"/>
  <c r="H158" i="34"/>
  <c r="H157" i="34"/>
  <c r="H156" i="34"/>
  <c r="H155" i="34"/>
  <c r="H154" i="34"/>
  <c r="H153" i="34"/>
  <c r="H152" i="34"/>
  <c r="H151" i="34"/>
  <c r="H150" i="34"/>
  <c r="H149" i="34"/>
  <c r="H147" i="34"/>
  <c r="H146" i="34"/>
  <c r="H145" i="34"/>
  <c r="H144" i="34"/>
  <c r="H139" i="34"/>
  <c r="H138" i="34"/>
  <c r="H137" i="34"/>
  <c r="H136" i="34"/>
  <c r="H135" i="34"/>
  <c r="H134" i="34"/>
  <c r="H133" i="34"/>
  <c r="H132" i="34"/>
  <c r="H131" i="34"/>
  <c r="H130" i="34"/>
  <c r="H129" i="34"/>
  <c r="H128" i="34"/>
  <c r="H127" i="34"/>
  <c r="H126" i="34"/>
  <c r="H125" i="34"/>
  <c r="H124" i="34"/>
  <c r="H123" i="34"/>
  <c r="H122" i="34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B6" i="34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H5" i="34"/>
  <c r="H205" i="34" l="1"/>
  <c r="H206" i="34" s="1"/>
  <c r="H196" i="34"/>
  <c r="H140" i="34"/>
  <c r="H141" i="34" s="1"/>
  <c r="H142" i="34" s="1"/>
  <c r="H187" i="34"/>
  <c r="H188" i="34"/>
  <c r="H189" i="34" s="1"/>
  <c r="H161" i="29" l="1"/>
  <c r="H194" i="29" l="1"/>
  <c r="H193" i="29"/>
  <c r="H186" i="29"/>
  <c r="H185" i="29"/>
  <c r="H184" i="29"/>
  <c r="H183" i="29"/>
  <c r="H182" i="29"/>
  <c r="H181" i="29"/>
  <c r="H180" i="29"/>
  <c r="H179" i="29"/>
  <c r="H178" i="29"/>
  <c r="H177" i="29"/>
  <c r="H176" i="29"/>
  <c r="H175" i="29"/>
  <c r="H174" i="29"/>
  <c r="H173" i="29"/>
  <c r="H172" i="29"/>
  <c r="H171" i="29"/>
  <c r="H170" i="29"/>
  <c r="H168" i="29"/>
  <c r="H167" i="29"/>
  <c r="H165" i="29"/>
  <c r="H164" i="29"/>
  <c r="H163" i="29"/>
  <c r="H162" i="29"/>
  <c r="H160" i="29"/>
  <c r="H159" i="29"/>
  <c r="H158" i="29"/>
  <c r="H157" i="29"/>
  <c r="H156" i="29"/>
  <c r="H155" i="29"/>
  <c r="H154" i="29"/>
  <c r="H153" i="29"/>
  <c r="H152" i="29"/>
  <c r="H151" i="29"/>
  <c r="H150" i="29"/>
  <c r="H149" i="29"/>
  <c r="H148" i="29"/>
  <c r="H147" i="29"/>
  <c r="H146" i="29"/>
  <c r="H145" i="29"/>
  <c r="H187" i="29" l="1"/>
  <c r="H188" i="29" s="1"/>
  <c r="H189" i="29" s="1"/>
  <c r="H201" i="29"/>
  <c r="H202" i="29"/>
  <c r="H203" i="29"/>
  <c r="H200" i="29"/>
  <c r="H191" i="29"/>
  <c r="H196" i="29" s="1"/>
  <c r="H131" i="29"/>
  <c r="H132" i="29"/>
  <c r="H133" i="29"/>
  <c r="H134" i="29"/>
  <c r="H135" i="29"/>
  <c r="H136" i="29"/>
  <c r="H137" i="29"/>
  <c r="H138" i="29"/>
  <c r="H139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08" i="29"/>
  <c r="H109" i="29"/>
  <c r="H110" i="29"/>
  <c r="H111" i="29"/>
  <c r="H112" i="29"/>
  <c r="H113" i="29"/>
  <c r="H114" i="29"/>
  <c r="H101" i="29"/>
  <c r="H102" i="29"/>
  <c r="H103" i="29"/>
  <c r="H104" i="29"/>
  <c r="H105" i="29"/>
  <c r="H106" i="29"/>
  <c r="H107" i="29"/>
  <c r="H87" i="29"/>
  <c r="H88" i="29"/>
  <c r="H89" i="29"/>
  <c r="H90" i="29"/>
  <c r="H91" i="29"/>
  <c r="H92" i="29"/>
  <c r="H93" i="29"/>
  <c r="H94" i="29"/>
  <c r="H95" i="29"/>
  <c r="H97" i="29"/>
  <c r="H98" i="29"/>
  <c r="H99" i="29"/>
  <c r="H100" i="29"/>
  <c r="H77" i="29"/>
  <c r="H78" i="29"/>
  <c r="H79" i="29"/>
  <c r="H80" i="29"/>
  <c r="H81" i="29"/>
  <c r="H82" i="29"/>
  <c r="H83" i="29"/>
  <c r="H84" i="29"/>
  <c r="H85" i="29"/>
  <c r="H86" i="29"/>
  <c r="H65" i="29"/>
  <c r="H66" i="29"/>
  <c r="H67" i="29"/>
  <c r="H70" i="29"/>
  <c r="H71" i="29"/>
  <c r="H72" i="29"/>
  <c r="H73" i="29"/>
  <c r="H74" i="29"/>
  <c r="H75" i="29"/>
  <c r="H76" i="29"/>
  <c r="H56" i="29"/>
  <c r="H57" i="29"/>
  <c r="H58" i="29"/>
  <c r="H59" i="29"/>
  <c r="H60" i="29"/>
  <c r="H61" i="29"/>
  <c r="H62" i="29"/>
  <c r="H63" i="29"/>
  <c r="H64" i="29"/>
  <c r="H50" i="29"/>
  <c r="H51" i="29"/>
  <c r="H52" i="29"/>
  <c r="H53" i="29"/>
  <c r="H54" i="29"/>
  <c r="H55" i="29"/>
  <c r="H45" i="29"/>
  <c r="H46" i="29"/>
  <c r="H47" i="29"/>
  <c r="H48" i="29"/>
  <c r="H49" i="29"/>
  <c r="H39" i="29"/>
  <c r="H40" i="29"/>
  <c r="H41" i="29"/>
  <c r="H42" i="29"/>
  <c r="H43" i="29"/>
  <c r="H44" i="29"/>
  <c r="H35" i="29"/>
  <c r="H36" i="29"/>
  <c r="H37" i="29"/>
  <c r="H38" i="29"/>
  <c r="H32" i="29"/>
  <c r="H33" i="29"/>
  <c r="H34" i="29"/>
  <c r="H28" i="29"/>
  <c r="H29" i="29"/>
  <c r="H30" i="29"/>
  <c r="H31" i="29"/>
  <c r="H23" i="29"/>
  <c r="H24" i="29"/>
  <c r="H25" i="29"/>
  <c r="H26" i="29"/>
  <c r="H27" i="29"/>
  <c r="H14" i="29"/>
  <c r="H15" i="29"/>
  <c r="H16" i="29"/>
  <c r="H17" i="29"/>
  <c r="H18" i="29"/>
  <c r="H19" i="29"/>
  <c r="H20" i="29"/>
  <c r="H21" i="29"/>
  <c r="H22" i="29"/>
  <c r="H8" i="29"/>
  <c r="H9" i="29"/>
  <c r="H10" i="29"/>
  <c r="H11" i="29"/>
  <c r="H12" i="29"/>
  <c r="H13" i="29"/>
  <c r="H5" i="29"/>
  <c r="H6" i="29"/>
  <c r="H7" i="29"/>
  <c r="H205" i="29" l="1"/>
  <c r="H206" i="29" s="1"/>
  <c r="H207" i="29" s="1"/>
  <c r="H197" i="29"/>
  <c r="H198" i="29" s="1"/>
  <c r="H140" i="29"/>
  <c r="H141" i="29" l="1"/>
  <c r="H142" i="29" s="1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l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H209" i="29"/>
  <c r="H207" i="34"/>
  <c r="H197" i="34"/>
  <c r="H198" i="34" s="1"/>
  <c r="H209" i="34" l="1"/>
</calcChain>
</file>

<file path=xl/sharedStrings.xml><?xml version="1.0" encoding="utf-8"?>
<sst xmlns="http://schemas.openxmlformats.org/spreadsheetml/2006/main" count="1198" uniqueCount="423">
  <si>
    <t>NO.</t>
  </si>
  <si>
    <t>DESCRIPTION</t>
  </si>
  <si>
    <t>U/M</t>
  </si>
  <si>
    <t>UNIT PRICE</t>
  </si>
  <si>
    <t>EXTENDED PRICE</t>
  </si>
  <si>
    <t>101-1</t>
  </si>
  <si>
    <t>Mobilization</t>
  </si>
  <si>
    <t>LS</t>
  </si>
  <si>
    <t>Maintenance of Traffic</t>
  </si>
  <si>
    <t>CY</t>
  </si>
  <si>
    <t>LF</t>
  </si>
  <si>
    <t>104-11</t>
  </si>
  <si>
    <t>Floating Turbidity Barrier</t>
  </si>
  <si>
    <t>Staked Silt Fence (Type III)</t>
  </si>
  <si>
    <t>104-15</t>
  </si>
  <si>
    <t>Soil Tracking Prevention Device</t>
  </si>
  <si>
    <t>EA</t>
  </si>
  <si>
    <t>AC</t>
  </si>
  <si>
    <t>SY</t>
  </si>
  <si>
    <t>120-1</t>
  </si>
  <si>
    <t>Regular Excavation</t>
  </si>
  <si>
    <t>120-4</t>
  </si>
  <si>
    <t>120-6</t>
  </si>
  <si>
    <t>Embankment (Regular)</t>
  </si>
  <si>
    <t>285-709</t>
  </si>
  <si>
    <t>TN</t>
  </si>
  <si>
    <t>LB</t>
  </si>
  <si>
    <t>430-984-138</t>
  </si>
  <si>
    <t>MES (Round) (36" SD)</t>
  </si>
  <si>
    <t>520-1-10</t>
  </si>
  <si>
    <t>530-3-4</t>
  </si>
  <si>
    <t>570-1-2</t>
  </si>
  <si>
    <t>SF</t>
  </si>
  <si>
    <t>Pipe Cross Drain Culv (ERCP) (19"x30")</t>
  </si>
  <si>
    <t>145-1</t>
  </si>
  <si>
    <t>Geosynthetic Reinforced Soil Slope</t>
  </si>
  <si>
    <t>430-982-129</t>
  </si>
  <si>
    <t>430-982-140</t>
  </si>
  <si>
    <t>430-982-633</t>
  </si>
  <si>
    <t>430-984-133</t>
  </si>
  <si>
    <t xml:space="preserve">Optional Base Group 9: </t>
  </si>
  <si>
    <t>Inlet Protection System</t>
  </si>
  <si>
    <t>104-18</t>
  </si>
  <si>
    <t xml:space="preserve">Type F Curb &amp; Gutter </t>
  </si>
  <si>
    <t>Adjust/Reconstruct Existing Inlet</t>
  </si>
  <si>
    <t>Pipe Storm Sewer Culv (A2000)(21")</t>
  </si>
  <si>
    <t>Pipe Storm Sewer Culv (A2000)(24")</t>
  </si>
  <si>
    <t>Pipe Storm Sewer Culv (A2000)(30")</t>
  </si>
  <si>
    <t>Type AB Curb &amp; Gutter</t>
  </si>
  <si>
    <t>430-175-115</t>
  </si>
  <si>
    <t>430-175-121</t>
  </si>
  <si>
    <t>430-175-124</t>
  </si>
  <si>
    <t>430-175-224</t>
  </si>
  <si>
    <t>430-175-230</t>
  </si>
  <si>
    <t>430-175-130</t>
  </si>
  <si>
    <t>430-175-142</t>
  </si>
  <si>
    <t>430-175-215</t>
  </si>
  <si>
    <t>102-1</t>
  </si>
  <si>
    <t>104-10-3</t>
  </si>
  <si>
    <t>160-4</t>
  </si>
  <si>
    <t xml:space="preserve">1" Type S-III Asphalt Concrete </t>
  </si>
  <si>
    <t>Sodding (Performance Turf, Bahia) (Includes Mowing)</t>
  </si>
  <si>
    <t>Milling Exist. Asph. Pavement (1" Avg. Depth)</t>
  </si>
  <si>
    <t>520-1-MC1</t>
  </si>
  <si>
    <t>425-1-MC2</t>
  </si>
  <si>
    <t>425-1-MC3</t>
  </si>
  <si>
    <t>334-1-MC1</t>
  </si>
  <si>
    <t>334-1-MC2</t>
  </si>
  <si>
    <t>570-MC</t>
  </si>
  <si>
    <t>Grate Inlets w/ 4' Sump</t>
  </si>
  <si>
    <t>425-1-549</t>
  </si>
  <si>
    <t>Pipe Cross Drain Culv (RCP)(24")</t>
  </si>
  <si>
    <t>Pipe Cross Drain Culv (RCP)(42")</t>
  </si>
  <si>
    <t>Pipe Storm Drain Culv (ERCP) (12"x18")</t>
  </si>
  <si>
    <t>Pipe Cross Drain Culv (ERCP)(24"x38")</t>
  </si>
  <si>
    <t>Rip-Rap (Rubble)</t>
  </si>
  <si>
    <t>Channel Excavation</t>
  </si>
  <si>
    <t>Type A, Concrete Curb</t>
  </si>
  <si>
    <t>Diversion Boxes</t>
  </si>
  <si>
    <t>Pipe Cross Drain Culv (ADS)(15")</t>
  </si>
  <si>
    <t>430-174-115</t>
  </si>
  <si>
    <t>430-174-112</t>
  </si>
  <si>
    <t>Pipe Side Drain Culv (A2000,PVC)(15")</t>
  </si>
  <si>
    <t>Pipe Side Drain Culv (A2000,PVC)(12")</t>
  </si>
  <si>
    <t>430-830</t>
  </si>
  <si>
    <t>Pipe Filling and Plugging - Place out of Service</t>
  </si>
  <si>
    <t>430-982-123</t>
  </si>
  <si>
    <t>430-984-121</t>
  </si>
  <si>
    <t>430-984-123</t>
  </si>
  <si>
    <t>430-984-140</t>
  </si>
  <si>
    <t>MES (Round) (12" SD)</t>
  </si>
  <si>
    <t>MES (Round) (15" SD)</t>
  </si>
  <si>
    <t>MES (Round) (30" SD)</t>
  </si>
  <si>
    <t>MES (Round) (42" SD)</t>
  </si>
  <si>
    <t>550-MC</t>
  </si>
  <si>
    <t>Wetland creation, mitigation and enhancement at SW corner of 53rd Ave W &amp; 43rd St W</t>
  </si>
  <si>
    <t>700-1-11</t>
  </si>
  <si>
    <t>SINGLE POST SIGN (F&amp;I GRND MOUNT) (UP TO 12 SF)</t>
  </si>
  <si>
    <t>AS</t>
  </si>
  <si>
    <t>700-1-12</t>
  </si>
  <si>
    <t>SINGLE POST SIGN (F&amp;I GRND MOUNT) (12-20 SF)</t>
  </si>
  <si>
    <t>700-1-50</t>
  </si>
  <si>
    <t>SINGLE POST SIGN (RELOCATE)</t>
  </si>
  <si>
    <t>700-1-60</t>
  </si>
  <si>
    <t>SINGLE POST SIGN (REMOVE)</t>
  </si>
  <si>
    <t>700-2-13</t>
  </si>
  <si>
    <t>MULTI-POST SIGN (F&amp;I GRND MOUNT 31-30 SF)</t>
  </si>
  <si>
    <t>700-2-15</t>
  </si>
  <si>
    <t>MULTI-POST SIGN (F&amp;I GRND MOUNT 51-100 SF)</t>
  </si>
  <si>
    <t>700-3-601</t>
  </si>
  <si>
    <t>SIGN PANEL (REMOVE) (UP TO 12 SF)</t>
  </si>
  <si>
    <t>705-10-1</t>
  </si>
  <si>
    <t>705-11-1</t>
  </si>
  <si>
    <t>DELINEATOR, FLEXIBLE TUBULAR</t>
  </si>
  <si>
    <t>706-3</t>
  </si>
  <si>
    <t>RETRO-REFLECTIVE PAVEMENT MARKERS</t>
  </si>
  <si>
    <t>710-11-290</t>
  </si>
  <si>
    <t>PAINTED PAVEMENT MARKINGS (STANDARD) (YELLOW) (ISLAND NOSE)</t>
  </si>
  <si>
    <t>711-11-123</t>
  </si>
  <si>
    <t>THERMOPLASTIC (STANDARD) (WHITE) (SOLID) (12")</t>
  </si>
  <si>
    <t>711-11-124</t>
  </si>
  <si>
    <t>THERMOPLASTIC (STANDARD) (WHITE) (SOLID) (18")</t>
  </si>
  <si>
    <t>711-11-125</t>
  </si>
  <si>
    <t>THERMOPLASTIC (STANDARD) (WHITE) (SOLID) (24")</t>
  </si>
  <si>
    <t>711-11-151</t>
  </si>
  <si>
    <t>THERMOPLASTIC (STANDARD) (WHITE) (6")(2' - 4' SKIP) &amp; (6'-10' SKIP)</t>
  </si>
  <si>
    <t>711-11-170</t>
  </si>
  <si>
    <t>THERMOPLASTIC (STANDARD) (WHITE) (ARROW)</t>
  </si>
  <si>
    <t>711-11-224</t>
  </si>
  <si>
    <t>THERMOPLASTIC (STANDARD) (YELLOW) (SOLID) (18")</t>
  </si>
  <si>
    <t>711-11-251</t>
  </si>
  <si>
    <t>THERMOPLASTIC (STANDARD) (YELLOW) (6")(6'-10' SKIP)</t>
  </si>
  <si>
    <t>711-14-160</t>
  </si>
  <si>
    <t>THERMOPLASTIC (PREFORMED) (WHITE) (MESSAGE)</t>
  </si>
  <si>
    <t>711-14-170</t>
  </si>
  <si>
    <t>THERMOPLASTIC (PREFORMED) (WHITE) (ARROWS)</t>
  </si>
  <si>
    <t>711-16-111</t>
  </si>
  <si>
    <t>THERMOPLASTIC (STANDARD-OTHER SURFACES) (WHITE) (SOLID) (6")</t>
  </si>
  <si>
    <t>NM</t>
  </si>
  <si>
    <t>711-16-112</t>
  </si>
  <si>
    <t>THERMOPLASTIC (STANDARD-OTHER SURFACES) (WHITE) (SOLID) (8")</t>
  </si>
  <si>
    <t>711-16-131</t>
  </si>
  <si>
    <t>THERMOPLASTIC (STANDARD-OTHER SURFACES) (WHITE) (SKIP) (6") (10'-30' SKIP)</t>
  </si>
  <si>
    <t>GM</t>
  </si>
  <si>
    <t>711-16-211</t>
  </si>
  <si>
    <t>THERMOPLASTIC (STANDARD-OTHER SURFACES) (YELLOW) (SOLID) (6")</t>
  </si>
  <si>
    <t>711-17</t>
  </si>
  <si>
    <t>THERMOPLASTIC (REMOVE EXISTING THERMOPLASTIC PAVEMENT MARKINGS)</t>
  </si>
  <si>
    <t>630-2-11</t>
  </si>
  <si>
    <t>630-2-12</t>
  </si>
  <si>
    <t>CONDUIT (F &amp; I) (DIRECTIONAL BORE)</t>
  </si>
  <si>
    <t>632-7-1</t>
  </si>
  <si>
    <t>CABLE, SIGNAL (F&amp;I)</t>
  </si>
  <si>
    <t>PI</t>
  </si>
  <si>
    <t>633-2-31</t>
  </si>
  <si>
    <t>FIBER OPTIC CONNECTION (INSTALL SPLICE)</t>
  </si>
  <si>
    <t>635-2-11</t>
  </si>
  <si>
    <t>635-2-12</t>
  </si>
  <si>
    <t>PULL &amp; SPLICE BOXES (F&amp;I) (24" X 36" COVER SIZE)</t>
  </si>
  <si>
    <t>635-2-13</t>
  </si>
  <si>
    <t>639-1-122</t>
  </si>
  <si>
    <t>ELECTRICAL POWER SERVICE (UNDERGROUND) METER PURCH. BY CONT.</t>
  </si>
  <si>
    <t>639-2-1</t>
  </si>
  <si>
    <t>ELECTRICAL SERVICE WIRE</t>
  </si>
  <si>
    <t>639-4-6</t>
  </si>
  <si>
    <t>EMERGENCY GENERATOR - PORTABLE, INSTALL HOUSING ONLY</t>
  </si>
  <si>
    <t>641-2-12</t>
  </si>
  <si>
    <t>646-1-11</t>
  </si>
  <si>
    <t>ALUMINUM SIGNALS POLE (PEDESTAL) (F&amp;I)</t>
  </si>
  <si>
    <t>653-191</t>
  </si>
  <si>
    <t>PEDESTRIAN SIGNAL (F&amp;I) (LED-COUNTDOWN) (1 WAY)</t>
  </si>
  <si>
    <t>660-4-12</t>
  </si>
  <si>
    <t>VEHICLE DETECTION SYSTEM-VIDEO (F&amp;I) (ABOVE GRND EQUIPMENT)</t>
  </si>
  <si>
    <t>665-1-11</t>
  </si>
  <si>
    <t xml:space="preserve">PEDESTRIAN DETECTOR (F&amp;I) </t>
  </si>
  <si>
    <t>690-34-1</t>
  </si>
  <si>
    <t>POLE REMOVAL - DEEP (DIRECT BURIAL)</t>
  </si>
  <si>
    <t>690-50</t>
  </si>
  <si>
    <t>CONTROLLER ASSEMBLY REMOVE (COMPLETE ASSEMBLY)</t>
  </si>
  <si>
    <t>690-80</t>
  </si>
  <si>
    <t>SPAN WIRE ASSEMBLY REMOVE</t>
  </si>
  <si>
    <t>690-90</t>
  </si>
  <si>
    <t>REMOVE CONDUIT &amp; CABLING</t>
  </si>
  <si>
    <t>690-100</t>
  </si>
  <si>
    <t>SIGNAL EQUIPMENT, MISCELLANEOUS REMOVE</t>
  </si>
  <si>
    <t>700-5-22</t>
  </si>
  <si>
    <t>INTERNALLY ILLUMINATED SIGN (F&amp;I) (LED) (12-18 SF)</t>
  </si>
  <si>
    <t xml:space="preserve">42" DIP (CL350) Force Main  </t>
  </si>
  <si>
    <t xml:space="preserve">42" DIP RJ (CL350) Force Main </t>
  </si>
  <si>
    <t xml:space="preserve">30" DIP (CL 350) Force Main </t>
  </si>
  <si>
    <t>24" DIP (CL 350) Reclaim Waterline (incl. removal)</t>
  </si>
  <si>
    <t>20" DIP (CL 350) Force Main</t>
  </si>
  <si>
    <t>12" DIP (CL 350) Force Main</t>
  </si>
  <si>
    <t xml:space="preserve"> 8" DIP (CL350) Waterline (incl. removal) </t>
  </si>
  <si>
    <t xml:space="preserve">8" DIP (CL350) Force Main </t>
  </si>
  <si>
    <t>42" Pipe Restraints</t>
  </si>
  <si>
    <t>30" Pipe Restraints</t>
  </si>
  <si>
    <t>24" Pipe Restraints</t>
  </si>
  <si>
    <t>20", 18", &amp; 16" Pipe Restraints - Not for 18" Potable Water</t>
  </si>
  <si>
    <t>18" Pipe Restraints for Existing 18" Potable Waterline</t>
  </si>
  <si>
    <t>12" &amp; Smaller Pipe Restraints</t>
  </si>
  <si>
    <t>42" Plug Valve for Force Main</t>
  </si>
  <si>
    <t>30" Plug Valve for Force Main</t>
  </si>
  <si>
    <t>24" Butterfly Valve for RCW</t>
  </si>
  <si>
    <t>20" or 18"  Gate Valve for Force Main</t>
  </si>
  <si>
    <t>20" x 18" Tapping Sleeve &amp; Valve for Force Main</t>
  </si>
  <si>
    <t>12" Gate Valve for Force Main</t>
  </si>
  <si>
    <t>8" Gate Valve for Waterline</t>
  </si>
  <si>
    <t>Connect to Exist. 42" Force Main</t>
  </si>
  <si>
    <t>Asphalt Road Restoration (Base &amp; Resurface)Type 2</t>
  </si>
  <si>
    <t>Asphalt Road Restoration (Mill  &amp; Resurface)</t>
  </si>
  <si>
    <t>Curb &amp; Gutter Replacement</t>
  </si>
  <si>
    <t>Hydroseeding</t>
  </si>
  <si>
    <t>Sodding</t>
  </si>
  <si>
    <t>ARV Assembly - Water Mains</t>
  </si>
  <si>
    <t>ARV Assembly - Force Mains</t>
  </si>
  <si>
    <t>ARV Assembly including Manhole</t>
  </si>
  <si>
    <t>Erosion Control</t>
  </si>
  <si>
    <t>20" Line Stop</t>
  </si>
  <si>
    <t>Concrete Thrust Blocks</t>
  </si>
  <si>
    <t>Golf FMain 4" HDPE (DR11) &amp; 42x6 Tap Sleeve &amp; GV.</t>
  </si>
  <si>
    <t>CF</t>
  </si>
  <si>
    <t>U1</t>
  </si>
  <si>
    <t>U2</t>
  </si>
  <si>
    <t>U3</t>
  </si>
  <si>
    <t>U4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</si>
  <si>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</si>
  <si>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</si>
  <si>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</si>
  <si>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</si>
  <si>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</si>
  <si>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</si>
  <si>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</si>
  <si>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</si>
  <si>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</si>
  <si>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</si>
  <si>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</si>
  <si>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</si>
  <si>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</si>
  <si>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</si>
  <si>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</si>
  <si>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</si>
  <si>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</si>
  <si>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</si>
  <si>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</si>
  <si>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</si>
  <si>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</si>
  <si>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</si>
  <si>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</si>
  <si>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</si>
  <si>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t>U30</t>
  </si>
  <si>
    <t>U31</t>
  </si>
  <si>
    <t>U32</t>
  </si>
  <si>
    <t>U33</t>
  </si>
  <si>
    <t>U34</t>
  </si>
  <si>
    <t>U35</t>
  </si>
  <si>
    <t>U36</t>
  </si>
  <si>
    <t>U37</t>
  </si>
  <si>
    <t>U39</t>
  </si>
  <si>
    <t>U40</t>
  </si>
  <si>
    <t>U41</t>
  </si>
  <si>
    <t>U42</t>
  </si>
  <si>
    <t>U43</t>
  </si>
  <si>
    <t>U44</t>
  </si>
  <si>
    <t>U45</t>
  </si>
  <si>
    <t>U46</t>
  </si>
  <si>
    <t>CCTV CAMERA, DOME ENCLOSURE, PRESSURIZED</t>
  </si>
  <si>
    <t>682-1-11</t>
  </si>
  <si>
    <t>MES (Cross Drain) 42"</t>
  </si>
  <si>
    <t>MES (Cross Drain) 24"x38"</t>
  </si>
  <si>
    <t>440-1-MC</t>
  </si>
  <si>
    <t>6" Underdrain</t>
  </si>
  <si>
    <t>430-175-118</t>
  </si>
  <si>
    <t>Pipe Storm Sewer Culv (A2000)(18")</t>
  </si>
  <si>
    <t>430-984-623</t>
  </si>
  <si>
    <t>120-5-MC</t>
  </si>
  <si>
    <t>285-704</t>
  </si>
  <si>
    <t xml:space="preserve">Optional Base Group 4: </t>
  </si>
  <si>
    <t>400-1</t>
  </si>
  <si>
    <t>Class I Concrete (Endwalls), Including Reinforcing Steel / Wingwalls</t>
  </si>
  <si>
    <t>Class I Concrete (Weir Wall), Including Reinforcing Steel</t>
  </si>
  <si>
    <t>425-1-351</t>
  </si>
  <si>
    <t>Inlets, Curb, Type P-5, &lt;10'</t>
  </si>
  <si>
    <t>425-1-MC1</t>
  </si>
  <si>
    <t>425-1-MC4</t>
  </si>
  <si>
    <t>515-2-302</t>
  </si>
  <si>
    <t>Pedestrian / Bicycle Railing, Aluminum, 54" Picket Railing</t>
  </si>
  <si>
    <t>2" Type S-I Asphalt Concrete (Incl Tack Coat)</t>
  </si>
  <si>
    <t>520-5-MC</t>
  </si>
  <si>
    <t>Emergency Crossing</t>
  </si>
  <si>
    <t>Excavation, Subsoil</t>
  </si>
  <si>
    <t>110-1-MC</t>
  </si>
  <si>
    <t>4" Concrete Sidewalk (Incl. Detectable Warning Truncated Dome)</t>
  </si>
  <si>
    <t>6" Concrete Sidewalk, Reinforced Driveway (Incl. 6" x 6" #10 Mesh)</t>
  </si>
  <si>
    <t>522-1-MC</t>
  </si>
  <si>
    <t>522-2-MC</t>
  </si>
  <si>
    <t>Class I Concrete (Agricultural crossing at sta. 61+00), Incl. Reinforcing Steel</t>
  </si>
  <si>
    <t>12" Stabilized Sub-base (LBR 60)</t>
  </si>
  <si>
    <t>Fence, Removal and Reloc. (Incl. Gates, All Types incl. hog wire, barbed wire &amp; chain link)</t>
  </si>
  <si>
    <t>Adjust Existing Valve Boxes to Finish Grade</t>
  </si>
  <si>
    <t>Silt Fence (not on 53rd Ave)</t>
  </si>
  <si>
    <t>MOT to FDOT Stds. incl. Temp Roads &amp; Barriers</t>
  </si>
  <si>
    <t>Storm Drain Inlet Type C  incl. 30LF 12"x18" RCP</t>
  </si>
  <si>
    <t>U47</t>
  </si>
  <si>
    <t>U48</t>
  </si>
  <si>
    <t>U49</t>
  </si>
  <si>
    <t>U50</t>
  </si>
  <si>
    <t>U51</t>
  </si>
  <si>
    <t>U52</t>
  </si>
  <si>
    <t>U53</t>
  </si>
  <si>
    <t>Connect to Exist. 30" Force Main</t>
  </si>
  <si>
    <t>Fire Hydrant Assembly</t>
  </si>
  <si>
    <t>U54</t>
  </si>
  <si>
    <t>U55</t>
  </si>
  <si>
    <t>700-1-13</t>
  </si>
  <si>
    <t>SINGLE POST SIGN (F&amp;I GRND MOUNT) (21-30 SF)</t>
  </si>
  <si>
    <t>711-11-160</t>
  </si>
  <si>
    <t>THERMOPLASTIC (STANDARD) (WHITE) (MESSAGE)</t>
  </si>
  <si>
    <t>CONDUIT (F&amp;I) (OPEN TRENCH)</t>
  </si>
  <si>
    <t>670-5-112</t>
  </si>
  <si>
    <t>650-1-311</t>
  </si>
  <si>
    <t>PRESTRESSED CONCRETE POLE (F&amp;I) (TYPE P-II SERVICE POLE) 12'</t>
  </si>
  <si>
    <t>639-3-11</t>
  </si>
  <si>
    <t>ELECTRICAL SERVICE DISCONNECT (F&amp;I) (POLE MOUNT)</t>
  </si>
  <si>
    <t>PULL &amp; SPLICE BOXES (F&amp;I) (30" X 60" RECTANGLE)</t>
  </si>
  <si>
    <t>633-3-15</t>
  </si>
  <si>
    <t>FIBER OPTIC CONNECTION HARDWARE (F&amp;I) (PATCH PANEL, PRETERMINATED)</t>
  </si>
  <si>
    <t>633-1-121</t>
  </si>
  <si>
    <t>FIBER OPTIC CABLE (F&amp;I) (UNDERGROUND) (2-12 FIBERS)</t>
  </si>
  <si>
    <t>785-2-132</t>
  </si>
  <si>
    <t>785-1-13</t>
  </si>
  <si>
    <t>ITS FIELD CABINET (F&amp;I) (TYPE 336S) (POLE MOUNT)</t>
  </si>
  <si>
    <t>ITS FIELD CABINET (F&amp;I) CONCRETE POLE WITHOUT LOWERING DEVICE</t>
  </si>
  <si>
    <t>684-1-1</t>
  </si>
  <si>
    <t>684-3-11</t>
  </si>
  <si>
    <t>685-106</t>
  </si>
  <si>
    <t>690-10</t>
  </si>
  <si>
    <t>TRAFFIC SIGNAL HEAD ASSEMBLY, REMOVAL</t>
  </si>
  <si>
    <t>SYSTEM AUXILIARIES (F&amp;I) (UNINTERRUPTIBLE POWER SOURCE)</t>
  </si>
  <si>
    <t>DIGITAL VIDEO ENCODER WITH SOFTWARE ENCODER</t>
  </si>
  <si>
    <t>ITS FIELD MANAGED ETHERNET SWITCH</t>
  </si>
  <si>
    <t>OBJECT MARKER (TYPE I)</t>
  </si>
  <si>
    <t>PULL &amp; SPLICE BOXES (F&amp;I) (17" X 30" COVER SIZE)</t>
  </si>
  <si>
    <t>TRAFFIC CONTROLLER ASSEMBLY (F&amp;I) (NEMA) ( 2 PREEMPTION PLAN)</t>
  </si>
  <si>
    <t>102-99</t>
  </si>
  <si>
    <t>Portable Changeable Message Sign - Temporary</t>
  </si>
  <si>
    <t>ED</t>
  </si>
  <si>
    <t>327-70-1</t>
  </si>
  <si>
    <t>520-2-1</t>
  </si>
  <si>
    <t>649-31-207</t>
  </si>
  <si>
    <t>STEEL MAST ARM ASSEM. (F&amp;I) (WS-130) (SNGLE ARM) (W/ LUMINAIRE) (46')</t>
  </si>
  <si>
    <t>649-31-208</t>
  </si>
  <si>
    <t>STEEL MAST ARM ASSEM. (F&amp;I) (WS-130) (SINGLE ARM) (W/ LUMINAIRE) (60')</t>
  </si>
  <si>
    <t>649-31-299</t>
  </si>
  <si>
    <t>STEEL MAST ARM ASSEM. (F&amp;I) (WS-130) (DOUBLE ARM) (W/ LUMINAIRE) (60'-60')</t>
  </si>
  <si>
    <t>650-1-511</t>
  </si>
  <si>
    <t>633-3-11</t>
  </si>
  <si>
    <t>FIBER OPTIC CONNECTION HARDWARE (F&amp;I) (SPLICE ENCLOSURE)</t>
  </si>
  <si>
    <t>633-3-12</t>
  </si>
  <si>
    <t>FIBER OPTIC CONNECTION HARDWARE (F&amp;I) (SPLICE TRAY)</t>
  </si>
  <si>
    <t>TRAFFIC SIGNAL (F&amp;I) (3 SECT) (1 WAY) (STANDARD) (ALUMINUM)</t>
  </si>
  <si>
    <t>TRAFFIC SIGNAL (F&amp;I) (5 SECT) (1 WAY) (STANDARD) (ALUMINUM)</t>
  </si>
  <si>
    <t>LINE NO.</t>
  </si>
  <si>
    <t>ITEM NO.</t>
  </si>
  <si>
    <t>EST. QTY.</t>
  </si>
  <si>
    <t>%</t>
  </si>
  <si>
    <t>SUBTOTAL ROADWAY, STRIPING &amp; SIGNAL</t>
  </si>
  <si>
    <t>FORCE MAIN</t>
  </si>
  <si>
    <t>Miscellaneous Work &amp; Clean Up</t>
  </si>
  <si>
    <t>SUBTOTAL FORCE MAIN</t>
  </si>
  <si>
    <t>RECLAIMED WATER ITEMS</t>
  </si>
  <si>
    <t xml:space="preserve">Mobilization </t>
  </si>
  <si>
    <t>SUBTOTAL RECLAIMED WATER ITEMS</t>
  </si>
  <si>
    <t>POTABLE WATER ITEMS</t>
  </si>
  <si>
    <t>SUBTOTAL POTABLE WATER ITEMS</t>
  </si>
  <si>
    <t>TOTAL FORCE MAIN, BID "A" Based on a Completion Time of 730 Calendar Days (Including 5% Contingency)</t>
  </si>
  <si>
    <t xml:space="preserve">Contract Contingency - 10% of Subtotal Roadway, Striping &amp; Signal (Used only with County Approval) </t>
  </si>
  <si>
    <t>Contract Contingency - 5% of Subtotal Force Main (Used only with County Approval)</t>
  </si>
  <si>
    <t>Contract Contingency - 5% of Subtotal Reclaimed Water Items (Used only with County Approval)</t>
  </si>
  <si>
    <t>Contract Contingency - 10% of Subtotal Potable Water Items (Used only with County Approval)</t>
  </si>
  <si>
    <t>TOTAL POTABLE WATER, BID "A" Based on a Completion Time of 730 Calendar Days (Including 10% Contingency)</t>
  </si>
  <si>
    <t>TOTAL RECLAIMED WATER ITEMS, BID "A" Based on a Completion Time of 730 Calendar Days (Including 5% Contingency)</t>
  </si>
  <si>
    <t>TOTAL ROADWAY, STRIPING &amp; SIGNAL, Bid "A" Based on a Completion Time of 730 Calendar Days (Including 10% Contingency)</t>
  </si>
  <si>
    <t>GRAND TOTAL AWARD FOR ROADWAY, STRIPING &amp; SIGNAL, FORCE MAIN, RECLAIMED WATER AND POTABLE WATER ITEMS.  BID "A", BASED ON A COMPLETION TIME OF 730 CALENDAR DAYS (Including Contingency)</t>
  </si>
  <si>
    <t xml:space="preserve">53rd Avenue West, 43rd Street West to 75th Street West, Roadway, Striping &amp; Signal Work, Force Main 27-A, from 51st Street West to the Southwest Water Reclamation Facility (SWWRF), including Reclaimed Water and Potable Water.                                               </t>
  </si>
  <si>
    <t>BID "A" Based on a Completion Time of 730 Calendar Days</t>
  </si>
  <si>
    <t>BID "B" Based on a Completion Time of 640 Calendar Days</t>
  </si>
  <si>
    <t>Mobiliziation</t>
  </si>
  <si>
    <t>U17A</t>
  </si>
  <si>
    <t>U38</t>
  </si>
  <si>
    <t>*660-4-11</t>
  </si>
  <si>
    <t>64A</t>
  </si>
  <si>
    <t>*550-MC2</t>
  </si>
  <si>
    <t>GRAND TOTAL AWARD FOR ROADWAY, STRIPING &amp; SIGNAL, FORCE MAIN, RECLAIMED WATER AND POTABLE WATER ITEMS.  BID "B", BASED ON A COMPLETION TIME OF 640 CALENDAR DAYS (Including Contingency)</t>
  </si>
  <si>
    <t>*550-10-910</t>
  </si>
  <si>
    <t>U5.</t>
  </si>
  <si>
    <t>*Clearing &amp; Grubbing, removal includes,  riprap, trees, pipes, structures, wells, &amp; underdrain (Addendum #3)</t>
  </si>
  <si>
    <t>*Inlet (Dt Bot) (Type D Modified) (&lt;10') (Addendum #3)  (Revise Qty)</t>
  </si>
  <si>
    <t>*Concrete Block Box 4' x 4' (Addendum #3) (Revise Qty)</t>
  </si>
  <si>
    <t xml:space="preserve">MES (Cross Drain) 15" (Addendum #3) (Revise Qty) </t>
  </si>
  <si>
    <t>*MES (Cross Drain) 24"(Addendum #3) (Revise Qty)</t>
  </si>
  <si>
    <t>*MES (Conc Pipe Ellip) (12"x18") (SD) (Addendum #3) (Revise Qty)</t>
  </si>
  <si>
    <t>Chain Link Fencing, Special Type, 0.0-5.0', Standard (Addendum #3) (Revise Description)</t>
  </si>
  <si>
    <t>Hog Wire Fence and Barbed Wire Fence (Addendum #3) (New Bid Item)</t>
  </si>
  <si>
    <t>VEHICLE DETECTION SYSTEM-VIDEO (F&amp;I) (CABINET EQUIPMENT) (Addendum #3) (Revise Qty)</t>
  </si>
  <si>
    <t>*18" DIP (CL 350) Force Main (Addendum #3) (Revise Qty)</t>
  </si>
  <si>
    <t>*DI Fittings - WASTEWATER (Addendum #3) (Revise Qty)</t>
  </si>
  <si>
    <t>*DI Fitting - WATER) (Addendum #3) (New Bid Item)</t>
  </si>
  <si>
    <t>*Grout Fill Abandoned Mains  (Addendum#3) (Revise Qty)</t>
  </si>
  <si>
    <t>*Asphalt Road Restoration (Base &amp; Resurface) Type1 (Addendum #3) (Revise Qty)</t>
  </si>
  <si>
    <t>*8" Optional Base Group 6 (FDOT Index 514) (Addendum #3) (Description Revised)</t>
  </si>
  <si>
    <t>DELETE IN ITS ENTIRETY (Addendum #3)</t>
  </si>
  <si>
    <t>Relocate and Replace Existing Reclaim Meter Assemblies &amp; Hydrants (Addendum #3) (Revise Description)</t>
  </si>
  <si>
    <t>*Clearing &amp; Grubbing, removal includes,  riprap, trees, pipes, structures, wells, &amp; underdrain (Addendum #3) (Description Revised)</t>
  </si>
  <si>
    <t xml:space="preserve">*MES (Cross Drain) 15" (Addendum #3) (Revise Qty) </t>
  </si>
  <si>
    <t>*430-174-136</t>
  </si>
  <si>
    <t>Pipe Side Drain Culv (RCP)(36") (Addendum #4) (Revise Qty)</t>
  </si>
  <si>
    <t>*430-174-142</t>
  </si>
  <si>
    <t>Pipe Side Drain Culv (RCP)(42") (Addendum #4) (Revise Qty)</t>
  </si>
  <si>
    <t>*430-175-115</t>
  </si>
  <si>
    <t>Pipe Cross Drain Culv (A2000,PVC)(15") (Addendum #4) (Revise Qty)</t>
  </si>
  <si>
    <t xml:space="preserve"> BID FORM (Submit in Duplicate) / IFB#15-0465-OV / Addendum #5</t>
  </si>
  <si>
    <t>BID FORM (Submit in Duplicate) / IFB#15-0465-OV / Addendum #5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</si>
</sst>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0.000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6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189">
    <xf numFmtId="0" fontId="0" fillId="0" borderId="0" xfId="0"/>
    <xf numFmtId="0" fontId="3" fillId="0" borderId="0" xfId="0" applyFont="1"/>
    <xf numFmtId="0" fontId="4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44" fontId="4" fillId="0" borderId="0" xfId="0" applyNumberFormat="1" applyFont="1" applyFill="1"/>
    <xf numFmtId="2" fontId="4" fillId="0" borderId="0" xfId="0" applyNumberFormat="1" applyFont="1" applyFill="1"/>
    <xf numFmtId="164" fontId="4" fillId="0" borderId="5" xfId="0" applyNumberFormat="1" applyFont="1" applyFill="1" applyBorder="1" applyAlignment="1">
      <alignment horizontal="center"/>
    </xf>
    <xf numFmtId="4" fontId="0" fillId="0" borderId="0" xfId="0" applyNumberFormat="1"/>
    <xf numFmtId="44" fontId="1" fillId="0" borderId="0" xfId="0" applyNumberFormat="1" applyFont="1" applyFill="1"/>
    <xf numFmtId="0" fontId="0" fillId="0" borderId="6" xfId="0" applyBorder="1"/>
    <xf numFmtId="0" fontId="0" fillId="0" borderId="0" xfId="0" applyBorder="1"/>
    <xf numFmtId="164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9" xfId="0" applyBorder="1"/>
    <xf numFmtId="0" fontId="0" fillId="0" borderId="0" xfId="0" applyFill="1"/>
    <xf numFmtId="0" fontId="7" fillId="0" borderId="0" xfId="3" applyFont="1" applyProtection="1"/>
    <xf numFmtId="0" fontId="0" fillId="0" borderId="2" xfId="0" applyBorder="1"/>
    <xf numFmtId="1" fontId="11" fillId="0" borderId="2" xfId="3" applyNumberFormat="1" applyFont="1" applyBorder="1" applyAlignment="1" applyProtection="1">
      <alignment wrapText="1"/>
    </xf>
    <xf numFmtId="1" fontId="11" fillId="0" borderId="2" xfId="3" applyNumberFormat="1" applyFont="1" applyFill="1" applyBorder="1" applyAlignment="1" applyProtection="1">
      <alignment wrapText="1"/>
    </xf>
    <xf numFmtId="1" fontId="9" fillId="2" borderId="2" xfId="0" applyNumberFormat="1" applyFont="1" applyFill="1" applyBorder="1" applyAlignment="1">
      <alignment wrapText="1"/>
    </xf>
    <xf numFmtId="1" fontId="12" fillId="2" borderId="2" xfId="0" applyNumberFormat="1" applyFont="1" applyFill="1" applyBorder="1" applyAlignment="1">
      <alignment wrapText="1"/>
    </xf>
    <xf numFmtId="165" fontId="9" fillId="2" borderId="2" xfId="1" applyNumberFormat="1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1" fontId="2" fillId="0" borderId="2" xfId="0" applyNumberFormat="1" applyFont="1" applyFill="1" applyBorder="1" applyAlignment="1">
      <alignment wrapText="1"/>
    </xf>
    <xf numFmtId="1" fontId="10" fillId="0" borderId="2" xfId="0" applyNumberFormat="1" applyFont="1" applyBorder="1" applyAlignment="1">
      <alignment horizontal="center" wrapText="1"/>
    </xf>
    <xf numFmtId="1" fontId="9" fillId="0" borderId="2" xfId="0" applyNumberFormat="1" applyFont="1" applyFill="1" applyBorder="1" applyAlignment="1">
      <alignment horizontal="left" wrapText="1"/>
    </xf>
    <xf numFmtId="4" fontId="9" fillId="2" borderId="2" xfId="0" applyNumberFormat="1" applyFont="1" applyFill="1" applyBorder="1" applyAlignment="1">
      <alignment wrapText="1"/>
    </xf>
    <xf numFmtId="1" fontId="13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3" fontId="2" fillId="0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1" fontId="8" fillId="0" borderId="2" xfId="0" applyNumberFormat="1" applyFont="1" applyBorder="1" applyAlignment="1">
      <alignment wrapText="1"/>
    </xf>
    <xf numFmtId="1" fontId="11" fillId="0" borderId="2" xfId="3" applyNumberFormat="1" applyFont="1" applyBorder="1" applyAlignment="1" applyProtection="1">
      <alignment horizontal="center" wrapText="1"/>
    </xf>
    <xf numFmtId="1" fontId="11" fillId="2" borderId="2" xfId="3" applyNumberFormat="1" applyFont="1" applyFill="1" applyBorder="1" applyAlignment="1" applyProtection="1">
      <alignment horizontal="center" wrapText="1"/>
    </xf>
    <xf numFmtId="4" fontId="13" fillId="0" borderId="2" xfId="0" applyNumberFormat="1" applyFont="1" applyFill="1" applyBorder="1" applyAlignment="1">
      <alignment wrapText="1"/>
    </xf>
    <xf numFmtId="1" fontId="15" fillId="0" borderId="2" xfId="0" applyNumberFormat="1" applyFont="1" applyBorder="1" applyAlignment="1">
      <alignment wrapText="1"/>
    </xf>
    <xf numFmtId="164" fontId="4" fillId="0" borderId="8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7" fillId="0" borderId="7" xfId="3" applyFont="1" applyBorder="1" applyAlignment="1" applyProtection="1">
      <alignment horizontal="center"/>
    </xf>
    <xf numFmtId="164" fontId="10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1" fontId="10" fillId="0" borderId="2" xfId="0" applyNumberFormat="1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wrapText="1"/>
    </xf>
    <xf numFmtId="1" fontId="11" fillId="0" borderId="2" xfId="0" applyNumberFormat="1" applyFont="1" applyFill="1" applyBorder="1" applyAlignment="1">
      <alignment horizontal="left" wrapText="1"/>
    </xf>
    <xf numFmtId="1" fontId="10" fillId="0" borderId="2" xfId="0" applyNumberFormat="1" applyFont="1" applyBorder="1" applyAlignment="1">
      <alignment wrapText="1"/>
    </xf>
    <xf numFmtId="1" fontId="11" fillId="0" borderId="2" xfId="3" applyNumberFormat="1" applyFont="1" applyBorder="1" applyAlignment="1" applyProtection="1">
      <alignment vertical="center" wrapText="1"/>
    </xf>
    <xf numFmtId="1" fontId="14" fillId="0" borderId="2" xfId="0" applyNumberFormat="1" applyFont="1" applyFill="1" applyBorder="1" applyAlignment="1">
      <alignment horizontal="left" wrapText="1"/>
    </xf>
    <xf numFmtId="1" fontId="12" fillId="0" borderId="2" xfId="0" applyNumberFormat="1" applyFont="1" applyBorder="1" applyAlignment="1">
      <alignment horizontal="center" wrapText="1"/>
    </xf>
    <xf numFmtId="1" fontId="11" fillId="0" borderId="2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1" fontId="0" fillId="0" borderId="2" xfId="0" applyNumberFormat="1" applyBorder="1"/>
    <xf numFmtId="3" fontId="11" fillId="0" borderId="2" xfId="3" applyNumberFormat="1" applyFont="1" applyBorder="1" applyAlignment="1" applyProtection="1">
      <alignment horizontal="center" wrapText="1"/>
    </xf>
    <xf numFmtId="3" fontId="10" fillId="0" borderId="2" xfId="0" applyNumberFormat="1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horizontal="center" wrapText="1"/>
    </xf>
    <xf numFmtId="166" fontId="10" fillId="0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 wrapText="1"/>
    </xf>
    <xf numFmtId="1" fontId="12" fillId="2" borderId="2" xfId="0" applyNumberFormat="1" applyFont="1" applyFill="1" applyBorder="1" applyAlignment="1">
      <alignment horizontal="center" wrapText="1"/>
    </xf>
    <xf numFmtId="4" fontId="9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164" fontId="19" fillId="0" borderId="2" xfId="0" applyNumberFormat="1" applyFont="1" applyFill="1" applyBorder="1" applyAlignment="1">
      <alignment horizontal="center" wrapText="1"/>
    </xf>
    <xf numFmtId="1" fontId="9" fillId="0" borderId="2" xfId="3" applyNumberFormat="1" applyFont="1" applyBorder="1" applyAlignment="1" applyProtection="1">
      <alignment wrapText="1"/>
    </xf>
    <xf numFmtId="8" fontId="11" fillId="0" borderId="2" xfId="0" applyNumberFormat="1" applyFont="1" applyBorder="1" applyAlignment="1" applyProtection="1">
      <alignment horizontal="left" wrapText="1"/>
      <protection locked="0"/>
    </xf>
    <xf numFmtId="0" fontId="2" fillId="0" borderId="2" xfId="0" applyFont="1" applyFill="1" applyBorder="1" applyAlignment="1" applyProtection="1">
      <alignment horizontal="center" wrapText="1"/>
    </xf>
    <xf numFmtId="7" fontId="10" fillId="0" borderId="2" xfId="0" applyNumberFormat="1" applyFont="1" applyFill="1" applyBorder="1" applyAlignment="1" applyProtection="1">
      <alignment horizontal="center" wrapText="1"/>
    </xf>
    <xf numFmtId="165" fontId="10" fillId="0" borderId="2" xfId="0" applyNumberFormat="1" applyFont="1" applyFill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4" fontId="11" fillId="2" borderId="2" xfId="0" applyNumberFormat="1" applyFont="1" applyFill="1" applyBorder="1" applyAlignment="1">
      <alignment wrapText="1"/>
    </xf>
    <xf numFmtId="165" fontId="11" fillId="0" borderId="2" xfId="1" applyNumberFormat="1" applyFont="1" applyFill="1" applyBorder="1" applyAlignment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  <protection locked="0"/>
    </xf>
    <xf numFmtId="165" fontId="10" fillId="0" borderId="2" xfId="0" applyNumberFormat="1" applyFont="1" applyBorder="1" applyAlignment="1">
      <alignment horizontal="center" wrapText="1"/>
    </xf>
    <xf numFmtId="165" fontId="12" fillId="0" borderId="2" xfId="0" quotePrefix="1" applyNumberFormat="1" applyFont="1" applyBorder="1" applyAlignment="1" applyProtection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</xf>
    <xf numFmtId="165" fontId="10" fillId="0" borderId="2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left" wrapText="1"/>
    </xf>
    <xf numFmtId="1" fontId="19" fillId="0" borderId="2" xfId="0" applyNumberFormat="1" applyFont="1" applyFill="1" applyBorder="1" applyAlignment="1">
      <alignment wrapText="1"/>
    </xf>
    <xf numFmtId="2" fontId="19" fillId="0" borderId="2" xfId="0" applyNumberFormat="1" applyFont="1" applyFill="1" applyBorder="1" applyAlignment="1">
      <alignment horizontal="center" wrapText="1"/>
    </xf>
    <xf numFmtId="1" fontId="19" fillId="0" borderId="2" xfId="0" applyNumberFormat="1" applyFont="1" applyFill="1" applyBorder="1" applyAlignment="1">
      <alignment horizontal="center" wrapText="1"/>
    </xf>
    <xf numFmtId="8" fontId="9" fillId="0" borderId="2" xfId="0" applyNumberFormat="1" applyFont="1" applyBorder="1" applyAlignment="1" applyProtection="1">
      <alignment horizontal="left" wrapText="1"/>
      <protection locked="0"/>
    </xf>
    <xf numFmtId="7" fontId="19" fillId="0" borderId="2" xfId="0" applyNumberFormat="1" applyFont="1" applyFill="1" applyBorder="1" applyAlignment="1" applyProtection="1">
      <alignment horizontal="center" wrapText="1"/>
    </xf>
    <xf numFmtId="0" fontId="21" fillId="2" borderId="2" xfId="0" applyFont="1" applyFill="1" applyBorder="1" applyAlignment="1">
      <alignment wrapText="1"/>
    </xf>
    <xf numFmtId="3" fontId="9" fillId="0" borderId="2" xfId="3" applyNumberFormat="1" applyFont="1" applyBorder="1" applyAlignment="1" applyProtection="1">
      <alignment horizontal="center" wrapText="1"/>
    </xf>
    <xf numFmtId="1" fontId="9" fillId="0" borderId="2" xfId="3" applyNumberFormat="1" applyFont="1" applyBorder="1" applyAlignment="1" applyProtection="1">
      <alignment horizontal="center" wrapText="1"/>
    </xf>
    <xf numFmtId="165" fontId="9" fillId="0" borderId="2" xfId="1" applyNumberFormat="1" applyFont="1" applyFill="1" applyBorder="1" applyAlignment="1" applyProtection="1">
      <alignment horizontal="center" wrapText="1"/>
    </xf>
    <xf numFmtId="0" fontId="20" fillId="0" borderId="0" xfId="0" applyFont="1"/>
    <xf numFmtId="165" fontId="19" fillId="0" borderId="2" xfId="0" applyNumberFormat="1" applyFont="1" applyBorder="1" applyAlignment="1">
      <alignment horizontal="center"/>
    </xf>
    <xf numFmtId="1" fontId="9" fillId="0" borderId="2" xfId="3" applyNumberFormat="1" applyFont="1" applyFill="1" applyBorder="1" applyAlignment="1" applyProtection="1">
      <alignment wrapText="1"/>
    </xf>
    <xf numFmtId="165" fontId="9" fillId="0" borderId="2" xfId="0" applyNumberFormat="1" applyFont="1" applyFill="1" applyBorder="1" applyAlignment="1">
      <alignment horizontal="center" wrapText="1"/>
    </xf>
    <xf numFmtId="165" fontId="19" fillId="0" borderId="2" xfId="0" applyNumberFormat="1" applyFont="1" applyFill="1" applyBorder="1" applyAlignment="1">
      <alignment horizontal="center" wrapText="1"/>
    </xf>
    <xf numFmtId="165" fontId="21" fillId="0" borderId="2" xfId="0" applyNumberFormat="1" applyFont="1" applyFill="1" applyBorder="1" applyAlignment="1">
      <alignment horizontal="center" wrapText="1"/>
    </xf>
    <xf numFmtId="165" fontId="21" fillId="0" borderId="2" xfId="0" applyNumberFormat="1" applyFont="1" applyFill="1" applyBorder="1" applyAlignment="1" applyProtection="1">
      <alignment wrapText="1"/>
    </xf>
    <xf numFmtId="165" fontId="21" fillId="0" borderId="2" xfId="0" applyNumberFormat="1" applyFont="1" applyBorder="1" applyAlignment="1">
      <alignment horizontal="center" wrapText="1"/>
    </xf>
    <xf numFmtId="165" fontId="12" fillId="0" borderId="2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164" fontId="4" fillId="0" borderId="5" xfId="0" applyNumberFormat="1" applyFont="1" applyFill="1" applyBorder="1" applyAlignment="1" applyProtection="1">
      <alignment horizontal="center"/>
      <protection locked="0"/>
    </xf>
    <xf numFmtId="44" fontId="4" fillId="0" borderId="0" xfId="0" applyNumberFormat="1" applyFont="1" applyFill="1" applyProtection="1">
      <protection locked="0"/>
    </xf>
    <xf numFmtId="164" fontId="4" fillId="0" borderId="8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164" fontId="4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" fontId="9" fillId="2" borderId="2" xfId="0" applyNumberFormat="1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alignment horizontal="center" wrapText="1"/>
      <protection locked="0"/>
    </xf>
    <xf numFmtId="1" fontId="12" fillId="2" borderId="2" xfId="0" applyNumberFormat="1" applyFont="1" applyFill="1" applyBorder="1" applyAlignment="1" applyProtection="1">
      <alignment horizontal="center" wrapText="1"/>
      <protection locked="0"/>
    </xf>
    <xf numFmtId="165" fontId="9" fillId="2" borderId="2" xfId="1" applyNumberFormat="1" applyFont="1" applyFill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4" fontId="9" fillId="2" borderId="2" xfId="0" applyNumberFormat="1" applyFont="1" applyFill="1" applyBorder="1" applyAlignment="1" applyProtection="1">
      <alignment wrapText="1"/>
      <protection locked="0"/>
    </xf>
    <xf numFmtId="4" fontId="9" fillId="2" borderId="2" xfId="0" applyNumberFormat="1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Fill="1" applyProtection="1"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20" fillId="0" borderId="0" xfId="0" applyFont="1" applyProtection="1">
      <protection locked="0"/>
    </xf>
    <xf numFmtId="164" fontId="10" fillId="2" borderId="2" xfId="0" applyNumberFormat="1" applyFont="1" applyFill="1" applyBorder="1" applyAlignment="1" applyProtection="1">
      <alignment horizontal="center" wrapText="1"/>
      <protection locked="0"/>
    </xf>
    <xf numFmtId="1" fontId="11" fillId="2" borderId="2" xfId="3" applyNumberFormat="1" applyFont="1" applyFill="1" applyBorder="1" applyAlignment="1" applyProtection="1">
      <alignment horizontal="center" wrapText="1"/>
      <protection locked="0"/>
    </xf>
    <xf numFmtId="4" fontId="11" fillId="2" borderId="2" xfId="0" applyNumberFormat="1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7" fillId="0" borderId="7" xfId="3" applyFont="1" applyBorder="1" applyAlignment="1" applyProtection="1">
      <alignment horizontal="center"/>
      <protection locked="0"/>
    </xf>
    <xf numFmtId="0" fontId="7" fillId="0" borderId="0" xfId="3" applyFont="1" applyProtection="1"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1" fontId="12" fillId="2" borderId="2" xfId="0" applyNumberFormat="1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1" fontId="0" fillId="0" borderId="2" xfId="0" applyNumberFormat="1" applyBorder="1" applyProtection="1">
      <protection locked="0"/>
    </xf>
    <xf numFmtId="4" fontId="0" fillId="0" borderId="0" xfId="0" applyNumberFormat="1" applyProtection="1">
      <protection locked="0"/>
    </xf>
    <xf numFmtId="164" fontId="10" fillId="0" borderId="2" xfId="0" applyNumberFormat="1" applyFont="1" applyFill="1" applyBorder="1" applyAlignment="1" applyProtection="1">
      <alignment horizontal="center" wrapText="1"/>
    </xf>
    <xf numFmtId="0" fontId="11" fillId="0" borderId="2" xfId="0" applyFont="1" applyFill="1" applyBorder="1" applyAlignment="1" applyProtection="1">
      <alignment horizontal="left" wrapText="1"/>
    </xf>
    <xf numFmtId="1" fontId="10" fillId="0" borderId="2" xfId="0" applyNumberFormat="1" applyFont="1" applyFill="1" applyBorder="1" applyAlignment="1" applyProtection="1">
      <alignment wrapText="1"/>
    </xf>
    <xf numFmtId="1" fontId="10" fillId="0" borderId="2" xfId="0" applyNumberFormat="1" applyFont="1" applyFill="1" applyBorder="1" applyAlignment="1" applyProtection="1">
      <alignment horizontal="center" wrapText="1"/>
    </xf>
    <xf numFmtId="3" fontId="10" fillId="0" borderId="2" xfId="0" applyNumberFormat="1" applyFont="1" applyFill="1" applyBorder="1" applyAlignment="1" applyProtection="1">
      <alignment horizontal="center" wrapText="1"/>
    </xf>
    <xf numFmtId="164" fontId="19" fillId="0" borderId="2" xfId="0" applyNumberFormat="1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left" wrapText="1"/>
    </xf>
    <xf numFmtId="1" fontId="19" fillId="0" borderId="2" xfId="0" applyNumberFormat="1" applyFont="1" applyFill="1" applyBorder="1" applyAlignment="1" applyProtection="1">
      <alignment wrapText="1"/>
    </xf>
    <xf numFmtId="2" fontId="19" fillId="0" borderId="2" xfId="0" applyNumberFormat="1" applyFont="1" applyFill="1" applyBorder="1" applyAlignment="1" applyProtection="1">
      <alignment horizontal="center" wrapText="1"/>
    </xf>
    <xf numFmtId="1" fontId="19" fillId="0" borderId="2" xfId="0" applyNumberFormat="1" applyFont="1" applyFill="1" applyBorder="1" applyAlignment="1" applyProtection="1">
      <alignment horizontal="center" wrapText="1"/>
    </xf>
    <xf numFmtId="2" fontId="10" fillId="0" borderId="2" xfId="0" applyNumberFormat="1" applyFont="1" applyFill="1" applyBorder="1" applyAlignment="1" applyProtection="1">
      <alignment horizontal="center" wrapText="1"/>
    </xf>
    <xf numFmtId="1" fontId="11" fillId="0" borderId="2" xfId="0" applyNumberFormat="1" applyFont="1" applyFill="1" applyBorder="1" applyAlignment="1" applyProtection="1">
      <alignment horizontal="left" wrapText="1"/>
    </xf>
    <xf numFmtId="1" fontId="9" fillId="0" borderId="2" xfId="0" applyNumberFormat="1" applyFont="1" applyFill="1" applyBorder="1" applyAlignment="1" applyProtection="1">
      <alignment horizontal="left" wrapText="1"/>
    </xf>
    <xf numFmtId="166" fontId="10" fillId="0" borderId="2" xfId="0" applyNumberFormat="1" applyFont="1" applyFill="1" applyBorder="1" applyAlignment="1" applyProtection="1">
      <alignment horizontal="center" wrapText="1"/>
    </xf>
    <xf numFmtId="165" fontId="12" fillId="0" borderId="2" xfId="0" applyNumberFormat="1" applyFont="1" applyBorder="1" applyAlignment="1" applyProtection="1">
      <alignment horizontal="center" wrapText="1"/>
    </xf>
    <xf numFmtId="1" fontId="10" fillId="0" borderId="2" xfId="0" applyNumberFormat="1" applyFont="1" applyBorder="1" applyAlignment="1" applyProtection="1">
      <alignment horizontal="center" wrapText="1"/>
    </xf>
    <xf numFmtId="1" fontId="2" fillId="0" borderId="2" xfId="0" applyNumberFormat="1" applyFont="1" applyFill="1" applyBorder="1" applyAlignment="1" applyProtection="1">
      <alignment wrapText="1"/>
    </xf>
    <xf numFmtId="1" fontId="14" fillId="0" borderId="2" xfId="0" applyNumberFormat="1" applyFont="1" applyFill="1" applyBorder="1" applyAlignment="1" applyProtection="1">
      <alignment horizontal="left" wrapText="1"/>
    </xf>
    <xf numFmtId="0" fontId="9" fillId="2" borderId="2" xfId="0" applyFont="1" applyFill="1" applyBorder="1" applyAlignment="1" applyProtection="1">
      <alignment horizontal="center" wrapText="1"/>
    </xf>
    <xf numFmtId="1" fontId="10" fillId="0" borderId="2" xfId="0" applyNumberFormat="1" applyFont="1" applyBorder="1" applyAlignment="1" applyProtection="1">
      <alignment wrapText="1"/>
    </xf>
    <xf numFmtId="0" fontId="12" fillId="2" borderId="2" xfId="0" applyFont="1" applyFill="1" applyBorder="1" applyAlignment="1" applyProtection="1">
      <alignment wrapText="1"/>
    </xf>
    <xf numFmtId="0" fontId="21" fillId="2" borderId="2" xfId="0" applyFont="1" applyFill="1" applyBorder="1" applyAlignment="1" applyProtection="1">
      <alignment wrapText="1"/>
    </xf>
    <xf numFmtId="1" fontId="13" fillId="0" borderId="2" xfId="0" applyNumberFormat="1" applyFont="1" applyFill="1" applyBorder="1" applyAlignment="1" applyProtection="1">
      <alignment wrapText="1"/>
    </xf>
    <xf numFmtId="4" fontId="9" fillId="2" borderId="2" xfId="0" applyNumberFormat="1" applyFont="1" applyFill="1" applyBorder="1" applyAlignment="1" applyProtection="1">
      <alignment wrapText="1"/>
    </xf>
    <xf numFmtId="165" fontId="9" fillId="0" borderId="2" xfId="0" applyNumberFormat="1" applyFont="1" applyFill="1" applyBorder="1" applyAlignment="1" applyProtection="1">
      <alignment horizontal="center" wrapText="1"/>
    </xf>
    <xf numFmtId="1" fontId="12" fillId="0" borderId="2" xfId="0" applyNumberFormat="1" applyFont="1" applyBorder="1" applyAlignment="1" applyProtection="1">
      <alignment horizontal="center" wrapText="1"/>
    </xf>
    <xf numFmtId="1" fontId="8" fillId="0" borderId="2" xfId="0" applyNumberFormat="1" applyFont="1" applyBorder="1" applyAlignment="1" applyProtection="1">
      <alignment wrapText="1"/>
    </xf>
    <xf numFmtId="4" fontId="13" fillId="0" borderId="2" xfId="0" applyNumberFormat="1" applyFont="1" applyFill="1" applyBorder="1" applyAlignment="1" applyProtection="1">
      <alignment wrapText="1"/>
    </xf>
    <xf numFmtId="1" fontId="11" fillId="0" borderId="2" xfId="0" applyNumberFormat="1" applyFont="1" applyFill="1" applyBorder="1" applyAlignment="1" applyProtection="1">
      <alignment wrapText="1"/>
    </xf>
    <xf numFmtId="165" fontId="10" fillId="0" borderId="2" xfId="0" applyNumberFormat="1" applyFont="1" applyBorder="1" applyAlignment="1" applyProtection="1">
      <alignment horizontal="center"/>
    </xf>
    <xf numFmtId="165" fontId="19" fillId="0" borderId="2" xfId="0" applyNumberFormat="1" applyFont="1" applyBorder="1" applyAlignment="1" applyProtection="1">
      <alignment horizontal="center"/>
    </xf>
    <xf numFmtId="165" fontId="19" fillId="0" borderId="2" xfId="0" applyNumberFormat="1" applyFont="1" applyFill="1" applyBorder="1" applyAlignment="1" applyProtection="1">
      <alignment horizontal="center" wrapText="1"/>
    </xf>
    <xf numFmtId="1" fontId="15" fillId="0" borderId="2" xfId="0" applyNumberFormat="1" applyFont="1" applyBorder="1" applyAlignment="1" applyProtection="1">
      <alignment wrapText="1"/>
    </xf>
    <xf numFmtId="0" fontId="10" fillId="2" borderId="2" xfId="0" applyFont="1" applyFill="1" applyBorder="1" applyAlignment="1" applyProtection="1">
      <alignment wrapText="1"/>
    </xf>
    <xf numFmtId="165" fontId="10" fillId="0" borderId="2" xfId="0" applyNumberFormat="1" applyFont="1" applyFill="1" applyBorder="1" applyAlignment="1" applyProtection="1">
      <alignment horizontal="center" wrapText="1"/>
    </xf>
    <xf numFmtId="165" fontId="21" fillId="0" borderId="2" xfId="0" applyNumberFormat="1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wrapText="1"/>
    </xf>
    <xf numFmtId="3" fontId="2" fillId="0" borderId="2" xfId="0" applyNumberFormat="1" applyFont="1" applyFill="1" applyBorder="1" applyAlignment="1" applyProtection="1">
      <alignment horizontal="center" wrapText="1"/>
    </xf>
    <xf numFmtId="1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3" xfId="0" applyNumberFormat="1" applyFont="1" applyBorder="1" applyAlignment="1" applyProtection="1">
      <alignment horizontal="left" wrapText="1"/>
    </xf>
    <xf numFmtId="1" fontId="15" fillId="0" borderId="9" xfId="0" applyNumberFormat="1" applyFont="1" applyBorder="1" applyAlignment="1" applyProtection="1">
      <alignment horizontal="left" wrapText="1"/>
    </xf>
    <xf numFmtId="1" fontId="15" fillId="0" borderId="10" xfId="0" applyNumberFormat="1" applyFont="1" applyBorder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0" fontId="17" fillId="0" borderId="0" xfId="0" applyFont="1" applyAlignment="1" applyProtection="1">
      <alignment horizontal="center" wrapText="1"/>
    </xf>
    <xf numFmtId="0" fontId="18" fillId="0" borderId="6" xfId="0" applyFont="1" applyFill="1" applyBorder="1" applyAlignment="1" applyProtection="1">
      <alignment horizontal="center" wrapText="1"/>
    </xf>
    <xf numFmtId="0" fontId="18" fillId="0" borderId="9" xfId="0" applyFont="1" applyFill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8" fillId="0" borderId="9" xfId="0" applyFont="1" applyFill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left" wrapText="1"/>
    </xf>
    <xf numFmtId="1" fontId="15" fillId="0" borderId="9" xfId="0" applyNumberFormat="1" applyFont="1" applyBorder="1" applyAlignment="1">
      <alignment horizontal="left" wrapText="1"/>
    </xf>
    <xf numFmtId="1" fontId="15" fillId="0" borderId="10" xfId="0" applyNumberFormat="1" applyFont="1" applyBorder="1" applyAlignment="1">
      <alignment horizontal="left" wrapText="1"/>
    </xf>
  </cellXfs>
  <cellStyles count="4">
    <cellStyle name="Normal" xfId="0" builtinId="0"/>
    <cellStyle name="Normal 2" xfId="2"/>
    <cellStyle name="Normal 3" xfId="1"/>
    <cellStyle name="Normal_ConstructionCostMagellanDrWLImp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opLeftCell="B1" zoomScale="70" zoomScaleNormal="70" zoomScaleSheetLayoutView="80" zoomScalePageLayoutView="60" workbookViewId="0"/>
  </sheetViews>
  <sheetFormatPr defaultColWidth="9.140625" defaultRowHeight="15" x14ac:dyDescent="0.25"/>
  <cols>
    <col min="1" max="1" width="4.28515625" style="97" hidden="1" customWidth="1"/>
    <col min="2" max="2" width="8.85546875" style="97" customWidth="1"/>
    <col min="3" max="3" width="17.7109375" style="97" customWidth="1"/>
    <col min="4" max="4" width="46.7109375" style="97" customWidth="1"/>
    <col min="5" max="5" width="9.28515625" style="134" customWidth="1"/>
    <col min="6" max="6" width="10.5703125" style="97" customWidth="1"/>
    <col min="7" max="7" width="20.28515625" style="97" customWidth="1"/>
    <col min="8" max="8" width="30" style="97" customWidth="1"/>
    <col min="9" max="16384" width="9.140625" style="97"/>
  </cols>
  <sheetData>
    <row r="1" spans="1:96" ht="39" customHeight="1" x14ac:dyDescent="0.35">
      <c r="B1" s="177" t="s">
        <v>421</v>
      </c>
      <c r="C1" s="178"/>
      <c r="D1" s="178"/>
      <c r="E1" s="178"/>
      <c r="F1" s="178"/>
      <c r="G1" s="178"/>
      <c r="H1" s="178"/>
    </row>
    <row r="2" spans="1:96" ht="70.150000000000006" customHeight="1" x14ac:dyDescent="0.35">
      <c r="B2" s="179" t="s">
        <v>384</v>
      </c>
      <c r="C2" s="179"/>
      <c r="D2" s="179"/>
      <c r="E2" s="179"/>
      <c r="F2" s="179"/>
      <c r="G2" s="179"/>
      <c r="H2" s="179"/>
    </row>
    <row r="3" spans="1:96" ht="27.6" customHeight="1" x14ac:dyDescent="0.35">
      <c r="B3" s="180" t="s">
        <v>385</v>
      </c>
      <c r="C3" s="180"/>
      <c r="D3" s="180"/>
      <c r="E3" s="180"/>
      <c r="F3" s="180"/>
      <c r="G3" s="180"/>
      <c r="H3" s="180"/>
    </row>
    <row r="4" spans="1:96" s="99" customFormat="1" ht="49.9" customHeight="1" thickBot="1" x14ac:dyDescent="0.35">
      <c r="A4" s="98" t="s">
        <v>0</v>
      </c>
      <c r="B4" s="67" t="s">
        <v>362</v>
      </c>
      <c r="C4" s="67" t="s">
        <v>363</v>
      </c>
      <c r="D4" s="171" t="s">
        <v>1</v>
      </c>
      <c r="E4" s="172" t="s">
        <v>364</v>
      </c>
      <c r="F4" s="67" t="s">
        <v>2</v>
      </c>
      <c r="G4" s="67" t="s">
        <v>3</v>
      </c>
      <c r="H4" s="67" t="s">
        <v>4</v>
      </c>
    </row>
    <row r="5" spans="1:96" s="99" customFormat="1" ht="49.9" customHeight="1" x14ac:dyDescent="0.25">
      <c r="A5" s="100">
        <v>1</v>
      </c>
      <c r="B5" s="135">
        <v>1</v>
      </c>
      <c r="C5" s="136" t="s">
        <v>5</v>
      </c>
      <c r="D5" s="137" t="s">
        <v>387</v>
      </c>
      <c r="E5" s="138">
        <v>1</v>
      </c>
      <c r="F5" s="138" t="s">
        <v>7</v>
      </c>
      <c r="G5" s="66"/>
      <c r="H5" s="68">
        <f>SUM(E5*G5)</f>
        <v>0</v>
      </c>
      <c r="J5" s="101"/>
    </row>
    <row r="6" spans="1:96" s="99" customFormat="1" ht="49.9" customHeight="1" x14ac:dyDescent="0.25">
      <c r="A6" s="102">
        <v>2</v>
      </c>
      <c r="B6" s="135">
        <f>B5+1</f>
        <v>2</v>
      </c>
      <c r="C6" s="136" t="s">
        <v>57</v>
      </c>
      <c r="D6" s="137" t="s">
        <v>8</v>
      </c>
      <c r="E6" s="138">
        <v>1</v>
      </c>
      <c r="F6" s="138" t="s">
        <v>7</v>
      </c>
      <c r="G6" s="66"/>
      <c r="H6" s="68">
        <f t="shared" ref="H6:H70" si="0">SUM(E6*G6)</f>
        <v>0</v>
      </c>
      <c r="J6" s="101"/>
    </row>
    <row r="7" spans="1:96" s="99" customFormat="1" ht="49.9" customHeight="1" x14ac:dyDescent="0.25">
      <c r="A7" s="102"/>
      <c r="B7" s="135">
        <f>B6+1</f>
        <v>3</v>
      </c>
      <c r="C7" s="136" t="s">
        <v>344</v>
      </c>
      <c r="D7" s="137" t="s">
        <v>345</v>
      </c>
      <c r="E7" s="138">
        <v>84</v>
      </c>
      <c r="F7" s="138" t="s">
        <v>346</v>
      </c>
      <c r="G7" s="66"/>
      <c r="H7" s="68">
        <f t="shared" si="0"/>
        <v>0</v>
      </c>
      <c r="J7" s="101"/>
    </row>
    <row r="8" spans="1:96" s="99" customFormat="1" ht="49.9" customHeight="1" x14ac:dyDescent="0.25">
      <c r="A8" s="102">
        <v>9</v>
      </c>
      <c r="B8" s="135">
        <f>B7+1</f>
        <v>4</v>
      </c>
      <c r="C8" s="136" t="s">
        <v>58</v>
      </c>
      <c r="D8" s="137" t="s">
        <v>13</v>
      </c>
      <c r="E8" s="139">
        <v>12192</v>
      </c>
      <c r="F8" s="138" t="s">
        <v>10</v>
      </c>
      <c r="G8" s="66"/>
      <c r="H8" s="68">
        <f t="shared" si="0"/>
        <v>0</v>
      </c>
      <c r="J8" s="101"/>
    </row>
    <row r="9" spans="1:96" s="99" customFormat="1" ht="49.9" customHeight="1" x14ac:dyDescent="0.25">
      <c r="A9" s="102">
        <v>7</v>
      </c>
      <c r="B9" s="135">
        <f t="shared" ref="B9:B46" si="1">B8+1</f>
        <v>5</v>
      </c>
      <c r="C9" s="136" t="s">
        <v>11</v>
      </c>
      <c r="D9" s="137" t="s">
        <v>12</v>
      </c>
      <c r="E9" s="138">
        <v>240</v>
      </c>
      <c r="F9" s="138" t="s">
        <v>10</v>
      </c>
      <c r="G9" s="66"/>
      <c r="H9" s="68">
        <f t="shared" si="0"/>
        <v>0</v>
      </c>
      <c r="J9" s="101"/>
    </row>
    <row r="10" spans="1:96" s="99" customFormat="1" ht="49.9" customHeight="1" x14ac:dyDescent="0.25">
      <c r="A10" s="102">
        <v>10</v>
      </c>
      <c r="B10" s="135">
        <f t="shared" si="1"/>
        <v>6</v>
      </c>
      <c r="C10" s="136" t="s">
        <v>14</v>
      </c>
      <c r="D10" s="137" t="s">
        <v>15</v>
      </c>
      <c r="E10" s="138">
        <v>2</v>
      </c>
      <c r="F10" s="138" t="s">
        <v>16</v>
      </c>
      <c r="G10" s="66"/>
      <c r="H10" s="68">
        <f t="shared" si="0"/>
        <v>0</v>
      </c>
      <c r="J10" s="101"/>
    </row>
    <row r="11" spans="1:96" s="99" customFormat="1" ht="49.9" customHeight="1" x14ac:dyDescent="0.25">
      <c r="A11" s="102">
        <v>6</v>
      </c>
      <c r="B11" s="135">
        <f t="shared" si="1"/>
        <v>7</v>
      </c>
      <c r="C11" s="136" t="s">
        <v>42</v>
      </c>
      <c r="D11" s="137" t="s">
        <v>41</v>
      </c>
      <c r="E11" s="138">
        <v>18</v>
      </c>
      <c r="F11" s="138" t="s">
        <v>16</v>
      </c>
      <c r="G11" s="66"/>
      <c r="H11" s="68">
        <f t="shared" si="0"/>
        <v>0</v>
      </c>
      <c r="J11" s="101"/>
    </row>
    <row r="12" spans="1:96" s="99" customFormat="1" ht="74.45" customHeight="1" x14ac:dyDescent="0.25">
      <c r="A12" s="102">
        <v>13</v>
      </c>
      <c r="B12" s="140">
        <f>B11+1</f>
        <v>8</v>
      </c>
      <c r="C12" s="141" t="s">
        <v>291</v>
      </c>
      <c r="D12" s="142" t="s">
        <v>396</v>
      </c>
      <c r="E12" s="143">
        <v>31.2</v>
      </c>
      <c r="F12" s="144" t="s">
        <v>17</v>
      </c>
      <c r="G12" s="66"/>
      <c r="H12" s="83">
        <f t="shared" si="0"/>
        <v>0</v>
      </c>
      <c r="I12" s="103"/>
      <c r="J12" s="101"/>
    </row>
    <row r="13" spans="1:96" s="99" customFormat="1" ht="49.9" customHeight="1" x14ac:dyDescent="0.25">
      <c r="A13" s="102">
        <v>16</v>
      </c>
      <c r="B13" s="135">
        <f>B12+1</f>
        <v>9</v>
      </c>
      <c r="C13" s="136" t="s">
        <v>19</v>
      </c>
      <c r="D13" s="137" t="s">
        <v>20</v>
      </c>
      <c r="E13" s="139">
        <v>39826</v>
      </c>
      <c r="F13" s="138" t="s">
        <v>9</v>
      </c>
      <c r="G13" s="66"/>
      <c r="H13" s="68">
        <f t="shared" si="0"/>
        <v>0</v>
      </c>
      <c r="J13" s="101"/>
    </row>
    <row r="14" spans="1:96" s="99" customFormat="1" ht="49.9" customHeight="1" x14ac:dyDescent="0.25">
      <c r="A14" s="102">
        <v>17</v>
      </c>
      <c r="B14" s="135">
        <f>B13+1</f>
        <v>10</v>
      </c>
      <c r="C14" s="136" t="s">
        <v>21</v>
      </c>
      <c r="D14" s="137" t="s">
        <v>290</v>
      </c>
      <c r="E14" s="139">
        <v>5300</v>
      </c>
      <c r="F14" s="138" t="s">
        <v>9</v>
      </c>
      <c r="G14" s="66"/>
      <c r="H14" s="68">
        <f>SUM(E14*G14)</f>
        <v>0</v>
      </c>
      <c r="J14" s="101"/>
    </row>
    <row r="15" spans="1:96" s="104" customFormat="1" ht="49.9" customHeight="1" x14ac:dyDescent="0.25">
      <c r="B15" s="135">
        <f>B14+1</f>
        <v>11</v>
      </c>
      <c r="C15" s="136" t="s">
        <v>275</v>
      </c>
      <c r="D15" s="137" t="s">
        <v>76</v>
      </c>
      <c r="E15" s="139">
        <v>4764</v>
      </c>
      <c r="F15" s="138" t="s">
        <v>9</v>
      </c>
      <c r="G15" s="66"/>
      <c r="H15" s="68">
        <f t="shared" si="0"/>
        <v>0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</row>
    <row r="16" spans="1:96" s="99" customFormat="1" ht="49.9" customHeight="1" x14ac:dyDescent="0.25">
      <c r="A16" s="106">
        <v>19</v>
      </c>
      <c r="B16" s="135">
        <f>B15+1</f>
        <v>12</v>
      </c>
      <c r="C16" s="136" t="s">
        <v>22</v>
      </c>
      <c r="D16" s="137" t="s">
        <v>23</v>
      </c>
      <c r="E16" s="139">
        <v>37925</v>
      </c>
      <c r="F16" s="138" t="s">
        <v>9</v>
      </c>
      <c r="G16" s="66"/>
      <c r="H16" s="68">
        <f t="shared" si="0"/>
        <v>0</v>
      </c>
      <c r="J16" s="101"/>
    </row>
    <row r="17" spans="1:10" s="107" customFormat="1" ht="49.9" customHeight="1" x14ac:dyDescent="0.25">
      <c r="A17" s="102">
        <v>21</v>
      </c>
      <c r="B17" s="135">
        <f t="shared" si="1"/>
        <v>13</v>
      </c>
      <c r="C17" s="136" t="s">
        <v>34</v>
      </c>
      <c r="D17" s="137" t="s">
        <v>35</v>
      </c>
      <c r="E17" s="139">
        <v>3250</v>
      </c>
      <c r="F17" s="138" t="s">
        <v>32</v>
      </c>
      <c r="G17" s="66"/>
      <c r="H17" s="68">
        <f t="shared" si="0"/>
        <v>0</v>
      </c>
    </row>
    <row r="18" spans="1:10" s="99" customFormat="1" ht="49.9" customHeight="1" x14ac:dyDescent="0.25">
      <c r="A18" s="102">
        <v>23</v>
      </c>
      <c r="B18" s="135">
        <f t="shared" si="1"/>
        <v>14</v>
      </c>
      <c r="C18" s="136" t="s">
        <v>59</v>
      </c>
      <c r="D18" s="137" t="s">
        <v>297</v>
      </c>
      <c r="E18" s="139">
        <v>34000</v>
      </c>
      <c r="F18" s="138" t="s">
        <v>18</v>
      </c>
      <c r="G18" s="66"/>
      <c r="H18" s="68">
        <f t="shared" si="0"/>
        <v>0</v>
      </c>
      <c r="J18" s="101"/>
    </row>
    <row r="19" spans="1:10" s="99" customFormat="1" ht="49.9" customHeight="1" x14ac:dyDescent="0.25">
      <c r="A19" s="102">
        <v>26</v>
      </c>
      <c r="B19" s="135">
        <f t="shared" si="1"/>
        <v>15</v>
      </c>
      <c r="C19" s="136" t="s">
        <v>276</v>
      </c>
      <c r="D19" s="137" t="s">
        <v>277</v>
      </c>
      <c r="E19" s="138">
        <v>276</v>
      </c>
      <c r="F19" s="138" t="s">
        <v>18</v>
      </c>
      <c r="G19" s="66"/>
      <c r="H19" s="68">
        <f t="shared" si="0"/>
        <v>0</v>
      </c>
      <c r="J19" s="101"/>
    </row>
    <row r="20" spans="1:10" s="99" customFormat="1" ht="49.9" customHeight="1" x14ac:dyDescent="0.25">
      <c r="A20" s="102">
        <v>26</v>
      </c>
      <c r="B20" s="135">
        <f t="shared" si="1"/>
        <v>16</v>
      </c>
      <c r="C20" s="136" t="s">
        <v>24</v>
      </c>
      <c r="D20" s="137" t="s">
        <v>40</v>
      </c>
      <c r="E20" s="139">
        <v>32777</v>
      </c>
      <c r="F20" s="138" t="s">
        <v>18</v>
      </c>
      <c r="G20" s="66"/>
      <c r="H20" s="68">
        <f t="shared" si="0"/>
        <v>0</v>
      </c>
      <c r="J20" s="101"/>
    </row>
    <row r="21" spans="1:10" s="99" customFormat="1" ht="49.9" customHeight="1" x14ac:dyDescent="0.25">
      <c r="A21" s="102">
        <v>29</v>
      </c>
      <c r="B21" s="135">
        <f t="shared" si="1"/>
        <v>17</v>
      </c>
      <c r="C21" s="136" t="s">
        <v>347</v>
      </c>
      <c r="D21" s="137" t="s">
        <v>62</v>
      </c>
      <c r="E21" s="139">
        <v>29268</v>
      </c>
      <c r="F21" s="138" t="s">
        <v>18</v>
      </c>
      <c r="G21" s="66"/>
      <c r="H21" s="68">
        <f t="shared" si="0"/>
        <v>0</v>
      </c>
      <c r="J21" s="101"/>
    </row>
    <row r="22" spans="1:10" s="99" customFormat="1" ht="49.9" customHeight="1" x14ac:dyDescent="0.25">
      <c r="A22" s="102">
        <v>32</v>
      </c>
      <c r="B22" s="135">
        <f t="shared" si="1"/>
        <v>18</v>
      </c>
      <c r="C22" s="136" t="s">
        <v>66</v>
      </c>
      <c r="D22" s="137" t="s">
        <v>287</v>
      </c>
      <c r="E22" s="139">
        <v>3727</v>
      </c>
      <c r="F22" s="138" t="s">
        <v>25</v>
      </c>
      <c r="G22" s="66"/>
      <c r="H22" s="68">
        <f t="shared" si="0"/>
        <v>0</v>
      </c>
      <c r="J22" s="101"/>
    </row>
    <row r="23" spans="1:10" s="99" customFormat="1" ht="49.9" customHeight="1" x14ac:dyDescent="0.25">
      <c r="A23" s="102">
        <v>36</v>
      </c>
      <c r="B23" s="135">
        <f t="shared" si="1"/>
        <v>19</v>
      </c>
      <c r="C23" s="136" t="s">
        <v>67</v>
      </c>
      <c r="D23" s="137" t="s">
        <v>60</v>
      </c>
      <c r="E23" s="139">
        <v>3587</v>
      </c>
      <c r="F23" s="138" t="s">
        <v>25</v>
      </c>
      <c r="G23" s="66"/>
      <c r="H23" s="68">
        <f>SUM(E23*G23)</f>
        <v>0</v>
      </c>
      <c r="J23" s="101"/>
    </row>
    <row r="24" spans="1:10" s="99" customFormat="1" ht="49.9" customHeight="1" x14ac:dyDescent="0.25">
      <c r="A24" s="102">
        <v>38</v>
      </c>
      <c r="B24" s="135">
        <f t="shared" si="1"/>
        <v>20</v>
      </c>
      <c r="C24" s="136" t="s">
        <v>278</v>
      </c>
      <c r="D24" s="137" t="s">
        <v>279</v>
      </c>
      <c r="E24" s="145">
        <v>15.5</v>
      </c>
      <c r="F24" s="138" t="s">
        <v>9</v>
      </c>
      <c r="G24" s="66"/>
      <c r="H24" s="68">
        <f t="shared" si="0"/>
        <v>0</v>
      </c>
      <c r="J24" s="101"/>
    </row>
    <row r="25" spans="1:10" s="99" customFormat="1" ht="49.9" customHeight="1" x14ac:dyDescent="0.25">
      <c r="A25" s="102">
        <v>38</v>
      </c>
      <c r="B25" s="135">
        <f t="shared" si="1"/>
        <v>21</v>
      </c>
      <c r="C25" s="136" t="s">
        <v>278</v>
      </c>
      <c r="D25" s="137" t="s">
        <v>280</v>
      </c>
      <c r="E25" s="145">
        <v>6.4</v>
      </c>
      <c r="F25" s="138" t="s">
        <v>9</v>
      </c>
      <c r="G25" s="66"/>
      <c r="H25" s="68">
        <f t="shared" si="0"/>
        <v>0</v>
      </c>
      <c r="J25" s="101"/>
    </row>
    <row r="26" spans="1:10" s="99" customFormat="1" ht="49.9" customHeight="1" x14ac:dyDescent="0.25">
      <c r="A26" s="108"/>
      <c r="B26" s="135">
        <f t="shared" si="1"/>
        <v>22</v>
      </c>
      <c r="C26" s="136" t="s">
        <v>278</v>
      </c>
      <c r="D26" s="137" t="s">
        <v>296</v>
      </c>
      <c r="E26" s="145">
        <v>23.7</v>
      </c>
      <c r="F26" s="138" t="s">
        <v>9</v>
      </c>
      <c r="G26" s="66"/>
      <c r="H26" s="68">
        <f t="shared" si="0"/>
        <v>0</v>
      </c>
      <c r="J26" s="101"/>
    </row>
    <row r="27" spans="1:10" s="99" customFormat="1" ht="49.9" customHeight="1" x14ac:dyDescent="0.25">
      <c r="A27" s="108">
        <v>126</v>
      </c>
      <c r="B27" s="135">
        <f t="shared" si="1"/>
        <v>23</v>
      </c>
      <c r="C27" s="136" t="s">
        <v>281</v>
      </c>
      <c r="D27" s="137" t="s">
        <v>282</v>
      </c>
      <c r="E27" s="138">
        <v>1</v>
      </c>
      <c r="F27" s="138" t="s">
        <v>16</v>
      </c>
      <c r="G27" s="66"/>
      <c r="H27" s="68">
        <f t="shared" si="0"/>
        <v>0</v>
      </c>
    </row>
    <row r="28" spans="1:10" s="107" customFormat="1" ht="49.9" customHeight="1" x14ac:dyDescent="0.25">
      <c r="A28" s="102">
        <v>51</v>
      </c>
      <c r="B28" s="140">
        <f>B27+1</f>
        <v>24</v>
      </c>
      <c r="C28" s="141" t="s">
        <v>70</v>
      </c>
      <c r="D28" s="142" t="s">
        <v>397</v>
      </c>
      <c r="E28" s="144">
        <v>6</v>
      </c>
      <c r="F28" s="144" t="s">
        <v>16</v>
      </c>
      <c r="G28" s="66"/>
      <c r="H28" s="83">
        <f>SUM(E28*G28)</f>
        <v>0</v>
      </c>
    </row>
    <row r="29" spans="1:10" s="107" customFormat="1" ht="49.9" customHeight="1" x14ac:dyDescent="0.25">
      <c r="A29" s="102">
        <v>50</v>
      </c>
      <c r="B29" s="135">
        <f>B28+1</f>
        <v>25</v>
      </c>
      <c r="C29" s="136" t="s">
        <v>283</v>
      </c>
      <c r="D29" s="137" t="s">
        <v>69</v>
      </c>
      <c r="E29" s="138">
        <v>4</v>
      </c>
      <c r="F29" s="138" t="s">
        <v>16</v>
      </c>
      <c r="G29" s="66"/>
      <c r="H29" s="68">
        <f t="shared" si="0"/>
        <v>0</v>
      </c>
    </row>
    <row r="30" spans="1:10" s="99" customFormat="1" ht="49.9" customHeight="1" x14ac:dyDescent="0.25">
      <c r="A30" s="108">
        <v>126</v>
      </c>
      <c r="B30" s="135">
        <f t="shared" si="1"/>
        <v>26</v>
      </c>
      <c r="C30" s="136" t="s">
        <v>64</v>
      </c>
      <c r="D30" s="137" t="s">
        <v>78</v>
      </c>
      <c r="E30" s="138">
        <v>2</v>
      </c>
      <c r="F30" s="138" t="s">
        <v>16</v>
      </c>
      <c r="G30" s="66"/>
      <c r="H30" s="68">
        <f t="shared" si="0"/>
        <v>0</v>
      </c>
    </row>
    <row r="31" spans="1:10" s="99" customFormat="1" ht="49.9" customHeight="1" x14ac:dyDescent="0.25">
      <c r="A31" s="108">
        <v>127</v>
      </c>
      <c r="B31" s="140">
        <f>B30+1</f>
        <v>27</v>
      </c>
      <c r="C31" s="141" t="s">
        <v>65</v>
      </c>
      <c r="D31" s="142" t="s">
        <v>398</v>
      </c>
      <c r="E31" s="144">
        <v>3</v>
      </c>
      <c r="F31" s="144" t="s">
        <v>16</v>
      </c>
      <c r="G31" s="66"/>
      <c r="H31" s="83">
        <f t="shared" si="0"/>
        <v>0</v>
      </c>
    </row>
    <row r="32" spans="1:10" s="99" customFormat="1" ht="49.9" customHeight="1" x14ac:dyDescent="0.25">
      <c r="A32" s="108">
        <v>127</v>
      </c>
      <c r="B32" s="135">
        <f t="shared" si="1"/>
        <v>28</v>
      </c>
      <c r="C32" s="136" t="s">
        <v>284</v>
      </c>
      <c r="D32" s="137" t="s">
        <v>44</v>
      </c>
      <c r="E32" s="138">
        <v>2</v>
      </c>
      <c r="F32" s="138" t="s">
        <v>16</v>
      </c>
      <c r="G32" s="66"/>
      <c r="H32" s="68">
        <f>SUM(E32*G32)</f>
        <v>0</v>
      </c>
    </row>
    <row r="33" spans="1:8" s="99" customFormat="1" ht="49.9" customHeight="1" x14ac:dyDescent="0.25">
      <c r="A33" s="102">
        <v>64</v>
      </c>
      <c r="B33" s="135">
        <f t="shared" si="1"/>
        <v>29</v>
      </c>
      <c r="C33" s="136" t="s">
        <v>81</v>
      </c>
      <c r="D33" s="137" t="s">
        <v>83</v>
      </c>
      <c r="E33" s="138">
        <v>75</v>
      </c>
      <c r="F33" s="138" t="s">
        <v>10</v>
      </c>
      <c r="G33" s="66"/>
      <c r="H33" s="68">
        <f t="shared" si="0"/>
        <v>0</v>
      </c>
    </row>
    <row r="34" spans="1:8" s="99" customFormat="1" ht="49.9" customHeight="1" x14ac:dyDescent="0.25">
      <c r="A34" s="102">
        <v>64</v>
      </c>
      <c r="B34" s="135">
        <f t="shared" si="1"/>
        <v>30</v>
      </c>
      <c r="C34" s="136" t="s">
        <v>80</v>
      </c>
      <c r="D34" s="137" t="s">
        <v>82</v>
      </c>
      <c r="E34" s="138">
        <v>22</v>
      </c>
      <c r="F34" s="138" t="s">
        <v>10</v>
      </c>
      <c r="G34" s="66"/>
      <c r="H34" s="68">
        <f t="shared" si="0"/>
        <v>0</v>
      </c>
    </row>
    <row r="35" spans="1:8" s="99" customFormat="1" ht="49.9" customHeight="1" x14ac:dyDescent="0.25">
      <c r="A35" s="106">
        <v>73</v>
      </c>
      <c r="B35" s="140">
        <f>B34+1</f>
        <v>31</v>
      </c>
      <c r="C35" s="141" t="s">
        <v>415</v>
      </c>
      <c r="D35" s="142" t="s">
        <v>416</v>
      </c>
      <c r="E35" s="144">
        <v>56</v>
      </c>
      <c r="F35" s="144" t="s">
        <v>10</v>
      </c>
      <c r="G35" s="82"/>
      <c r="H35" s="83">
        <f t="shared" si="0"/>
        <v>0</v>
      </c>
    </row>
    <row r="36" spans="1:8" s="99" customFormat="1" ht="49.9" customHeight="1" x14ac:dyDescent="0.25">
      <c r="A36" s="102">
        <v>64</v>
      </c>
      <c r="B36" s="140">
        <f>B35+1</f>
        <v>32</v>
      </c>
      <c r="C36" s="141" t="s">
        <v>417</v>
      </c>
      <c r="D36" s="142" t="s">
        <v>418</v>
      </c>
      <c r="E36" s="144">
        <v>80</v>
      </c>
      <c r="F36" s="144" t="s">
        <v>10</v>
      </c>
      <c r="G36" s="82"/>
      <c r="H36" s="83">
        <f t="shared" si="0"/>
        <v>0</v>
      </c>
    </row>
    <row r="37" spans="1:8" s="99" customFormat="1" ht="49.9" customHeight="1" x14ac:dyDescent="0.25">
      <c r="A37" s="102">
        <v>64</v>
      </c>
      <c r="B37" s="140">
        <f>B36+1</f>
        <v>33</v>
      </c>
      <c r="C37" s="141" t="s">
        <v>419</v>
      </c>
      <c r="D37" s="142" t="s">
        <v>420</v>
      </c>
      <c r="E37" s="144">
        <v>147</v>
      </c>
      <c r="F37" s="144" t="s">
        <v>10</v>
      </c>
      <c r="G37" s="82"/>
      <c r="H37" s="83">
        <f t="shared" si="0"/>
        <v>0</v>
      </c>
    </row>
    <row r="38" spans="1:8" s="99" customFormat="1" ht="49.9" customHeight="1" x14ac:dyDescent="0.25">
      <c r="A38" s="102">
        <v>64</v>
      </c>
      <c r="B38" s="135">
        <f t="shared" si="1"/>
        <v>34</v>
      </c>
      <c r="C38" s="136" t="s">
        <v>49</v>
      </c>
      <c r="D38" s="137" t="s">
        <v>79</v>
      </c>
      <c r="E38" s="138">
        <v>19</v>
      </c>
      <c r="F38" s="138" t="s">
        <v>10</v>
      </c>
      <c r="G38" s="66"/>
      <c r="H38" s="68">
        <f t="shared" si="0"/>
        <v>0</v>
      </c>
    </row>
    <row r="39" spans="1:8" s="99" customFormat="1" ht="49.9" customHeight="1" x14ac:dyDescent="0.25">
      <c r="A39" s="102"/>
      <c r="B39" s="135">
        <f>B38+1</f>
        <v>35</v>
      </c>
      <c r="C39" s="136" t="s">
        <v>272</v>
      </c>
      <c r="D39" s="137" t="s">
        <v>273</v>
      </c>
      <c r="E39" s="138">
        <v>144</v>
      </c>
      <c r="F39" s="138" t="s">
        <v>10</v>
      </c>
      <c r="G39" s="66"/>
      <c r="H39" s="68">
        <f t="shared" si="0"/>
        <v>0</v>
      </c>
    </row>
    <row r="40" spans="1:8" s="107" customFormat="1" ht="49.9" customHeight="1" x14ac:dyDescent="0.25">
      <c r="A40" s="102">
        <v>66</v>
      </c>
      <c r="B40" s="135">
        <f>B39+1</f>
        <v>36</v>
      </c>
      <c r="C40" s="136" t="s">
        <v>50</v>
      </c>
      <c r="D40" s="137" t="s">
        <v>45</v>
      </c>
      <c r="E40" s="138">
        <v>324</v>
      </c>
      <c r="F40" s="138" t="s">
        <v>10</v>
      </c>
      <c r="G40" s="66"/>
      <c r="H40" s="68">
        <f t="shared" si="0"/>
        <v>0</v>
      </c>
    </row>
    <row r="41" spans="1:8" s="99" customFormat="1" ht="49.9" customHeight="1" x14ac:dyDescent="0.25">
      <c r="A41" s="102">
        <v>68</v>
      </c>
      <c r="B41" s="135">
        <f t="shared" si="1"/>
        <v>37</v>
      </c>
      <c r="C41" s="136" t="s">
        <v>51</v>
      </c>
      <c r="D41" s="137" t="s">
        <v>71</v>
      </c>
      <c r="E41" s="138">
        <v>10</v>
      </c>
      <c r="F41" s="138" t="s">
        <v>10</v>
      </c>
      <c r="G41" s="66"/>
      <c r="H41" s="68">
        <f t="shared" si="0"/>
        <v>0</v>
      </c>
    </row>
    <row r="42" spans="1:8" s="107" customFormat="1" ht="49.9" customHeight="1" x14ac:dyDescent="0.25">
      <c r="A42" s="102">
        <v>69</v>
      </c>
      <c r="B42" s="135">
        <f t="shared" si="1"/>
        <v>38</v>
      </c>
      <c r="C42" s="136" t="s">
        <v>51</v>
      </c>
      <c r="D42" s="137" t="s">
        <v>46</v>
      </c>
      <c r="E42" s="138">
        <v>765</v>
      </c>
      <c r="F42" s="138" t="s">
        <v>10</v>
      </c>
      <c r="G42" s="66"/>
      <c r="H42" s="68">
        <f t="shared" si="0"/>
        <v>0</v>
      </c>
    </row>
    <row r="43" spans="1:8" s="107" customFormat="1" ht="49.9" customHeight="1" x14ac:dyDescent="0.25">
      <c r="A43" s="106"/>
      <c r="B43" s="135">
        <f t="shared" si="1"/>
        <v>39</v>
      </c>
      <c r="C43" s="136" t="s">
        <v>54</v>
      </c>
      <c r="D43" s="137" t="s">
        <v>47</v>
      </c>
      <c r="E43" s="138">
        <v>719</v>
      </c>
      <c r="F43" s="138" t="s">
        <v>10</v>
      </c>
      <c r="G43" s="66"/>
      <c r="H43" s="68">
        <f t="shared" si="0"/>
        <v>0</v>
      </c>
    </row>
    <row r="44" spans="1:8" s="107" customFormat="1" ht="49.9" customHeight="1" x14ac:dyDescent="0.25">
      <c r="A44" s="106">
        <v>76</v>
      </c>
      <c r="B44" s="135">
        <f t="shared" si="1"/>
        <v>40</v>
      </c>
      <c r="C44" s="136" t="s">
        <v>55</v>
      </c>
      <c r="D44" s="137" t="s">
        <v>72</v>
      </c>
      <c r="E44" s="138">
        <v>19</v>
      </c>
      <c r="F44" s="138" t="s">
        <v>10</v>
      </c>
      <c r="G44" s="66"/>
      <c r="H44" s="68">
        <f t="shared" si="0"/>
        <v>0</v>
      </c>
    </row>
    <row r="45" spans="1:8" s="99" customFormat="1" ht="49.9" customHeight="1" x14ac:dyDescent="0.25">
      <c r="A45" s="102">
        <v>79</v>
      </c>
      <c r="B45" s="135">
        <f t="shared" si="1"/>
        <v>41</v>
      </c>
      <c r="C45" s="136" t="s">
        <v>56</v>
      </c>
      <c r="D45" s="137" t="s">
        <v>73</v>
      </c>
      <c r="E45" s="138">
        <v>443</v>
      </c>
      <c r="F45" s="138" t="s">
        <v>10</v>
      </c>
      <c r="G45" s="66"/>
      <c r="H45" s="68">
        <f t="shared" si="0"/>
        <v>0</v>
      </c>
    </row>
    <row r="46" spans="1:8" s="99" customFormat="1" ht="49.9" customHeight="1" x14ac:dyDescent="0.25">
      <c r="A46" s="102">
        <v>81</v>
      </c>
      <c r="B46" s="135">
        <f t="shared" si="1"/>
        <v>42</v>
      </c>
      <c r="C46" s="136" t="s">
        <v>52</v>
      </c>
      <c r="D46" s="137" t="s">
        <v>33</v>
      </c>
      <c r="E46" s="138">
        <v>120</v>
      </c>
      <c r="F46" s="138" t="s">
        <v>10</v>
      </c>
      <c r="G46" s="66"/>
      <c r="H46" s="68">
        <f t="shared" si="0"/>
        <v>0</v>
      </c>
    </row>
    <row r="47" spans="1:8" s="107" customFormat="1" ht="49.9" customHeight="1" x14ac:dyDescent="0.25">
      <c r="A47" s="102">
        <v>72</v>
      </c>
      <c r="B47" s="135">
        <f t="shared" ref="B47:B65" si="2">B46+1</f>
        <v>43</v>
      </c>
      <c r="C47" s="136" t="s">
        <v>53</v>
      </c>
      <c r="D47" s="137" t="s">
        <v>74</v>
      </c>
      <c r="E47" s="138">
        <v>190</v>
      </c>
      <c r="F47" s="138" t="s">
        <v>10</v>
      </c>
      <c r="G47" s="66"/>
      <c r="H47" s="68">
        <f t="shared" si="0"/>
        <v>0</v>
      </c>
    </row>
    <row r="48" spans="1:8" s="107" customFormat="1" ht="49.9" customHeight="1" x14ac:dyDescent="0.25">
      <c r="A48" s="102">
        <v>72</v>
      </c>
      <c r="B48" s="135">
        <f t="shared" si="2"/>
        <v>44</v>
      </c>
      <c r="C48" s="136" t="s">
        <v>84</v>
      </c>
      <c r="D48" s="137" t="s">
        <v>85</v>
      </c>
      <c r="E48" s="145">
        <v>10.9</v>
      </c>
      <c r="F48" s="138" t="s">
        <v>9</v>
      </c>
      <c r="G48" s="66"/>
      <c r="H48" s="68">
        <f t="shared" si="0"/>
        <v>0</v>
      </c>
    </row>
    <row r="49" spans="1:8" s="99" customFormat="1" ht="49.9" customHeight="1" x14ac:dyDescent="0.25">
      <c r="A49" s="102">
        <v>93</v>
      </c>
      <c r="B49" s="140">
        <f t="shared" si="2"/>
        <v>45</v>
      </c>
      <c r="C49" s="141" t="s">
        <v>86</v>
      </c>
      <c r="D49" s="142" t="s">
        <v>399</v>
      </c>
      <c r="E49" s="144">
        <v>2</v>
      </c>
      <c r="F49" s="144" t="s">
        <v>16</v>
      </c>
      <c r="G49" s="66"/>
      <c r="H49" s="83">
        <f t="shared" si="0"/>
        <v>0</v>
      </c>
    </row>
    <row r="50" spans="1:8" s="99" customFormat="1" ht="49.9" customHeight="1" x14ac:dyDescent="0.25">
      <c r="A50" s="102">
        <v>93</v>
      </c>
      <c r="B50" s="140">
        <f t="shared" si="2"/>
        <v>46</v>
      </c>
      <c r="C50" s="141" t="s">
        <v>36</v>
      </c>
      <c r="D50" s="142" t="s">
        <v>400</v>
      </c>
      <c r="E50" s="144">
        <v>4</v>
      </c>
      <c r="F50" s="144" t="s">
        <v>16</v>
      </c>
      <c r="G50" s="66"/>
      <c r="H50" s="83">
        <f t="shared" si="0"/>
        <v>0</v>
      </c>
    </row>
    <row r="51" spans="1:8" s="99" customFormat="1" ht="49.9" customHeight="1" x14ac:dyDescent="0.25">
      <c r="A51" s="102">
        <v>93</v>
      </c>
      <c r="B51" s="135">
        <f t="shared" si="2"/>
        <v>47</v>
      </c>
      <c r="C51" s="136" t="s">
        <v>37</v>
      </c>
      <c r="D51" s="137" t="s">
        <v>268</v>
      </c>
      <c r="E51" s="138">
        <v>1</v>
      </c>
      <c r="F51" s="138" t="s">
        <v>16</v>
      </c>
      <c r="G51" s="66"/>
      <c r="H51" s="68">
        <f t="shared" si="0"/>
        <v>0</v>
      </c>
    </row>
    <row r="52" spans="1:8" s="99" customFormat="1" ht="49.9" customHeight="1" x14ac:dyDescent="0.25">
      <c r="A52" s="102">
        <v>93</v>
      </c>
      <c r="B52" s="135">
        <f t="shared" si="2"/>
        <v>48</v>
      </c>
      <c r="C52" s="136" t="s">
        <v>38</v>
      </c>
      <c r="D52" s="137" t="s">
        <v>269</v>
      </c>
      <c r="E52" s="138">
        <v>4</v>
      </c>
      <c r="F52" s="138" t="s">
        <v>16</v>
      </c>
      <c r="G52" s="66"/>
      <c r="H52" s="68">
        <f t="shared" si="0"/>
        <v>0</v>
      </c>
    </row>
    <row r="53" spans="1:8" s="99" customFormat="1" ht="49.9" customHeight="1" x14ac:dyDescent="0.25">
      <c r="A53" s="102">
        <v>97</v>
      </c>
      <c r="B53" s="135">
        <f t="shared" si="2"/>
        <v>49</v>
      </c>
      <c r="C53" s="136" t="s">
        <v>87</v>
      </c>
      <c r="D53" s="137" t="s">
        <v>90</v>
      </c>
      <c r="E53" s="138">
        <v>5</v>
      </c>
      <c r="F53" s="138" t="s">
        <v>16</v>
      </c>
      <c r="G53" s="66"/>
      <c r="H53" s="68">
        <f t="shared" si="0"/>
        <v>0</v>
      </c>
    </row>
    <row r="54" spans="1:8" s="99" customFormat="1" ht="49.9" customHeight="1" x14ac:dyDescent="0.25">
      <c r="A54" s="102">
        <v>97</v>
      </c>
      <c r="B54" s="135">
        <f t="shared" si="2"/>
        <v>50</v>
      </c>
      <c r="C54" s="136" t="s">
        <v>88</v>
      </c>
      <c r="D54" s="137" t="s">
        <v>91</v>
      </c>
      <c r="E54" s="138">
        <v>2</v>
      </c>
      <c r="F54" s="138" t="s">
        <v>16</v>
      </c>
      <c r="G54" s="66"/>
      <c r="H54" s="68">
        <f t="shared" si="0"/>
        <v>0</v>
      </c>
    </row>
    <row r="55" spans="1:8" s="99" customFormat="1" ht="49.9" customHeight="1" x14ac:dyDescent="0.25">
      <c r="A55" s="102">
        <v>97</v>
      </c>
      <c r="B55" s="135">
        <f t="shared" si="2"/>
        <v>51</v>
      </c>
      <c r="C55" s="136" t="s">
        <v>39</v>
      </c>
      <c r="D55" s="137" t="s">
        <v>92</v>
      </c>
      <c r="E55" s="138">
        <v>1</v>
      </c>
      <c r="F55" s="138" t="s">
        <v>16</v>
      </c>
      <c r="G55" s="66"/>
      <c r="H55" s="68">
        <f t="shared" si="0"/>
        <v>0</v>
      </c>
    </row>
    <row r="56" spans="1:8" s="99" customFormat="1" ht="49.9" customHeight="1" x14ac:dyDescent="0.25">
      <c r="A56" s="102">
        <v>97</v>
      </c>
      <c r="B56" s="135">
        <f t="shared" si="2"/>
        <v>52</v>
      </c>
      <c r="C56" s="136" t="s">
        <v>27</v>
      </c>
      <c r="D56" s="137" t="s">
        <v>28</v>
      </c>
      <c r="E56" s="138">
        <v>1</v>
      </c>
      <c r="F56" s="138" t="s">
        <v>16</v>
      </c>
      <c r="G56" s="66"/>
      <c r="H56" s="68">
        <f t="shared" si="0"/>
        <v>0</v>
      </c>
    </row>
    <row r="57" spans="1:8" s="99" customFormat="1" ht="49.9" customHeight="1" x14ac:dyDescent="0.25">
      <c r="A57" s="102">
        <v>97</v>
      </c>
      <c r="B57" s="135">
        <f t="shared" si="2"/>
        <v>53</v>
      </c>
      <c r="C57" s="136" t="s">
        <v>89</v>
      </c>
      <c r="D57" s="137" t="s">
        <v>93</v>
      </c>
      <c r="E57" s="138">
        <v>6</v>
      </c>
      <c r="F57" s="138" t="s">
        <v>16</v>
      </c>
      <c r="G57" s="66"/>
      <c r="H57" s="68">
        <f t="shared" si="0"/>
        <v>0</v>
      </c>
    </row>
    <row r="58" spans="1:8" s="99" customFormat="1" ht="49.9" customHeight="1" x14ac:dyDescent="0.25">
      <c r="A58" s="102">
        <v>98</v>
      </c>
      <c r="B58" s="140">
        <f>B57+1</f>
        <v>54</v>
      </c>
      <c r="C58" s="141" t="s">
        <v>274</v>
      </c>
      <c r="D58" s="142" t="s">
        <v>401</v>
      </c>
      <c r="E58" s="144">
        <v>8</v>
      </c>
      <c r="F58" s="144" t="s">
        <v>16</v>
      </c>
      <c r="G58" s="66"/>
      <c r="H58" s="83">
        <f t="shared" si="0"/>
        <v>0</v>
      </c>
    </row>
    <row r="59" spans="1:8" s="99" customFormat="1" ht="49.9" customHeight="1" x14ac:dyDescent="0.25">
      <c r="A59" s="102"/>
      <c r="B59" s="135">
        <f>B58+1</f>
        <v>55</v>
      </c>
      <c r="C59" s="136" t="s">
        <v>270</v>
      </c>
      <c r="D59" s="137" t="s">
        <v>271</v>
      </c>
      <c r="E59" s="138">
        <v>624</v>
      </c>
      <c r="F59" s="138" t="s">
        <v>10</v>
      </c>
      <c r="G59" s="66"/>
      <c r="H59" s="68">
        <f t="shared" si="0"/>
        <v>0</v>
      </c>
    </row>
    <row r="60" spans="1:8" s="99" customFormat="1" ht="49.9" customHeight="1" x14ac:dyDescent="0.25">
      <c r="A60" s="102">
        <v>103</v>
      </c>
      <c r="B60" s="135">
        <f>B59+1</f>
        <v>56</v>
      </c>
      <c r="C60" s="136" t="s">
        <v>285</v>
      </c>
      <c r="D60" s="137" t="s">
        <v>286</v>
      </c>
      <c r="E60" s="138">
        <v>80</v>
      </c>
      <c r="F60" s="138" t="s">
        <v>10</v>
      </c>
      <c r="G60" s="66"/>
      <c r="H60" s="68">
        <f t="shared" si="0"/>
        <v>0</v>
      </c>
    </row>
    <row r="61" spans="1:8" s="99" customFormat="1" ht="49.9" customHeight="1" x14ac:dyDescent="0.25">
      <c r="A61" s="102">
        <v>104</v>
      </c>
      <c r="B61" s="135">
        <f t="shared" si="2"/>
        <v>57</v>
      </c>
      <c r="C61" s="136" t="s">
        <v>63</v>
      </c>
      <c r="D61" s="137" t="s">
        <v>48</v>
      </c>
      <c r="E61" s="138">
        <v>171</v>
      </c>
      <c r="F61" s="138" t="s">
        <v>10</v>
      </c>
      <c r="G61" s="66"/>
      <c r="H61" s="68">
        <f t="shared" si="0"/>
        <v>0</v>
      </c>
    </row>
    <row r="62" spans="1:8" s="99" customFormat="1" ht="49.9" customHeight="1" x14ac:dyDescent="0.25">
      <c r="A62" s="102">
        <v>105</v>
      </c>
      <c r="B62" s="135">
        <f t="shared" si="2"/>
        <v>58</v>
      </c>
      <c r="C62" s="136" t="s">
        <v>29</v>
      </c>
      <c r="D62" s="137" t="s">
        <v>43</v>
      </c>
      <c r="E62" s="138">
        <v>294</v>
      </c>
      <c r="F62" s="138" t="s">
        <v>10</v>
      </c>
      <c r="G62" s="66"/>
      <c r="H62" s="68">
        <f t="shared" si="0"/>
        <v>0</v>
      </c>
    </row>
    <row r="63" spans="1:8" s="99" customFormat="1" ht="49.9" customHeight="1" x14ac:dyDescent="0.25">
      <c r="A63" s="102">
        <v>105</v>
      </c>
      <c r="B63" s="135">
        <f t="shared" si="2"/>
        <v>59</v>
      </c>
      <c r="C63" s="136" t="s">
        <v>348</v>
      </c>
      <c r="D63" s="137" t="s">
        <v>77</v>
      </c>
      <c r="E63" s="139">
        <v>16082</v>
      </c>
      <c r="F63" s="138" t="s">
        <v>10</v>
      </c>
      <c r="G63" s="66"/>
      <c r="H63" s="68">
        <f t="shared" si="0"/>
        <v>0</v>
      </c>
    </row>
    <row r="64" spans="1:8" s="99" customFormat="1" ht="49.9" customHeight="1" x14ac:dyDescent="0.25">
      <c r="A64" s="102"/>
      <c r="B64" s="135">
        <f t="shared" si="2"/>
        <v>60</v>
      </c>
      <c r="C64" s="136" t="s">
        <v>288</v>
      </c>
      <c r="D64" s="137" t="s">
        <v>289</v>
      </c>
      <c r="E64" s="138">
        <v>70</v>
      </c>
      <c r="F64" s="138" t="s">
        <v>10</v>
      </c>
      <c r="G64" s="66"/>
      <c r="H64" s="68">
        <f t="shared" si="0"/>
        <v>0</v>
      </c>
    </row>
    <row r="65" spans="1:8" s="99" customFormat="1" ht="49.9" customHeight="1" x14ac:dyDescent="0.25">
      <c r="A65" s="102">
        <v>108</v>
      </c>
      <c r="B65" s="135">
        <f t="shared" si="2"/>
        <v>61</v>
      </c>
      <c r="C65" s="136" t="s">
        <v>294</v>
      </c>
      <c r="D65" s="137" t="s">
        <v>292</v>
      </c>
      <c r="E65" s="139">
        <v>5007</v>
      </c>
      <c r="F65" s="138" t="s">
        <v>18</v>
      </c>
      <c r="G65" s="66"/>
      <c r="H65" s="68">
        <f t="shared" si="0"/>
        <v>0</v>
      </c>
    </row>
    <row r="66" spans="1:8" s="99" customFormat="1" ht="49.9" customHeight="1" x14ac:dyDescent="0.25">
      <c r="A66" s="102">
        <v>109</v>
      </c>
      <c r="B66" s="135">
        <f t="shared" ref="B66:B73" si="3">B65+1</f>
        <v>62</v>
      </c>
      <c r="C66" s="136" t="s">
        <v>295</v>
      </c>
      <c r="D66" s="137" t="s">
        <v>293</v>
      </c>
      <c r="E66" s="138">
        <v>711</v>
      </c>
      <c r="F66" s="138" t="s">
        <v>18</v>
      </c>
      <c r="G66" s="66"/>
      <c r="H66" s="68">
        <f t="shared" si="0"/>
        <v>0</v>
      </c>
    </row>
    <row r="67" spans="1:8" s="99" customFormat="1" ht="49.9" customHeight="1" x14ac:dyDescent="0.25">
      <c r="A67" s="102">
        <v>112</v>
      </c>
      <c r="B67" s="135">
        <f t="shared" si="3"/>
        <v>63</v>
      </c>
      <c r="C67" s="136" t="s">
        <v>30</v>
      </c>
      <c r="D67" s="137" t="s">
        <v>75</v>
      </c>
      <c r="E67" s="138">
        <v>275</v>
      </c>
      <c r="F67" s="138" t="s">
        <v>25</v>
      </c>
      <c r="G67" s="66"/>
      <c r="H67" s="68">
        <f t="shared" si="0"/>
        <v>0</v>
      </c>
    </row>
    <row r="68" spans="1:8" s="99" customFormat="1" ht="49.9" customHeight="1" x14ac:dyDescent="0.25">
      <c r="A68" s="102"/>
      <c r="B68" s="140">
        <f t="shared" si="3"/>
        <v>64</v>
      </c>
      <c r="C68" s="141" t="s">
        <v>394</v>
      </c>
      <c r="D68" s="142" t="s">
        <v>402</v>
      </c>
      <c r="E68" s="144">
        <v>600</v>
      </c>
      <c r="F68" s="144" t="s">
        <v>10</v>
      </c>
      <c r="G68" s="66"/>
      <c r="H68" s="83">
        <f t="shared" ref="H68:H69" si="4">SUM(E68*G68)</f>
        <v>0</v>
      </c>
    </row>
    <row r="69" spans="1:8" s="99" customFormat="1" ht="49.9" customHeight="1" x14ac:dyDescent="0.25">
      <c r="A69" s="102"/>
      <c r="B69" s="140" t="s">
        <v>391</v>
      </c>
      <c r="C69" s="141" t="s">
        <v>392</v>
      </c>
      <c r="D69" s="142" t="s">
        <v>403</v>
      </c>
      <c r="E69" s="144">
        <v>600</v>
      </c>
      <c r="F69" s="144" t="s">
        <v>10</v>
      </c>
      <c r="G69" s="66"/>
      <c r="H69" s="83">
        <f t="shared" si="4"/>
        <v>0</v>
      </c>
    </row>
    <row r="70" spans="1:8" s="99" customFormat="1" ht="49.9" customHeight="1" x14ac:dyDescent="0.25">
      <c r="A70" s="102">
        <v>116</v>
      </c>
      <c r="B70" s="135">
        <f>B68+1</f>
        <v>65</v>
      </c>
      <c r="C70" s="136" t="s">
        <v>94</v>
      </c>
      <c r="D70" s="137" t="s">
        <v>298</v>
      </c>
      <c r="E70" s="139">
        <v>3055</v>
      </c>
      <c r="F70" s="138" t="s">
        <v>10</v>
      </c>
      <c r="G70" s="66"/>
      <c r="H70" s="68">
        <f t="shared" si="0"/>
        <v>0</v>
      </c>
    </row>
    <row r="71" spans="1:8" s="99" customFormat="1" ht="49.9" customHeight="1" x14ac:dyDescent="0.25">
      <c r="A71" s="102">
        <v>123</v>
      </c>
      <c r="B71" s="135">
        <f t="shared" si="3"/>
        <v>66</v>
      </c>
      <c r="C71" s="136" t="s">
        <v>31</v>
      </c>
      <c r="D71" s="137" t="s">
        <v>61</v>
      </c>
      <c r="E71" s="139">
        <v>76896</v>
      </c>
      <c r="F71" s="138" t="s">
        <v>18</v>
      </c>
      <c r="G71" s="66"/>
      <c r="H71" s="68">
        <f t="shared" ref="H71:H134" si="5">SUM(E71*G71)</f>
        <v>0</v>
      </c>
    </row>
    <row r="72" spans="1:8" s="107" customFormat="1" ht="58.9" customHeight="1" x14ac:dyDescent="0.25">
      <c r="A72" s="102"/>
      <c r="B72" s="135">
        <f t="shared" si="3"/>
        <v>67</v>
      </c>
      <c r="C72" s="136" t="s">
        <v>68</v>
      </c>
      <c r="D72" s="137" t="s">
        <v>95</v>
      </c>
      <c r="E72" s="138">
        <v>1</v>
      </c>
      <c r="F72" s="138" t="s">
        <v>7</v>
      </c>
      <c r="G72" s="66"/>
      <c r="H72" s="68">
        <f t="shared" si="5"/>
        <v>0</v>
      </c>
    </row>
    <row r="73" spans="1:8" ht="49.9" customHeight="1" x14ac:dyDescent="0.25">
      <c r="B73" s="135">
        <f t="shared" si="3"/>
        <v>68</v>
      </c>
      <c r="C73" s="136" t="s">
        <v>148</v>
      </c>
      <c r="D73" s="146" t="s">
        <v>318</v>
      </c>
      <c r="E73" s="139">
        <v>7794</v>
      </c>
      <c r="F73" s="138" t="s">
        <v>10</v>
      </c>
      <c r="G73" s="66"/>
      <c r="H73" s="68">
        <f t="shared" si="5"/>
        <v>0</v>
      </c>
    </row>
    <row r="74" spans="1:8" ht="49.9" customHeight="1" x14ac:dyDescent="0.25">
      <c r="B74" s="135">
        <f t="shared" ref="B74:B110" si="6">B73+1</f>
        <v>69</v>
      </c>
      <c r="C74" s="136" t="s">
        <v>149</v>
      </c>
      <c r="D74" s="146" t="s">
        <v>150</v>
      </c>
      <c r="E74" s="139">
        <v>2537</v>
      </c>
      <c r="F74" s="138" t="s">
        <v>10</v>
      </c>
      <c r="G74" s="66"/>
      <c r="H74" s="68">
        <f t="shared" si="5"/>
        <v>0</v>
      </c>
    </row>
    <row r="75" spans="1:8" ht="49.9" customHeight="1" x14ac:dyDescent="0.25">
      <c r="B75" s="135">
        <f t="shared" si="6"/>
        <v>70</v>
      </c>
      <c r="C75" s="136" t="s">
        <v>151</v>
      </c>
      <c r="D75" s="146" t="s">
        <v>152</v>
      </c>
      <c r="E75" s="138">
        <v>2</v>
      </c>
      <c r="F75" s="138" t="s">
        <v>153</v>
      </c>
      <c r="G75" s="66"/>
      <c r="H75" s="68">
        <f t="shared" si="5"/>
        <v>0</v>
      </c>
    </row>
    <row r="76" spans="1:8" ht="49.9" customHeight="1" x14ac:dyDescent="0.25">
      <c r="B76" s="135">
        <f t="shared" si="6"/>
        <v>71</v>
      </c>
      <c r="C76" s="136" t="s">
        <v>327</v>
      </c>
      <c r="D76" s="146" t="s">
        <v>328</v>
      </c>
      <c r="E76" s="138">
        <v>190</v>
      </c>
      <c r="F76" s="138" t="s">
        <v>10</v>
      </c>
      <c r="G76" s="66"/>
      <c r="H76" s="68">
        <f t="shared" si="5"/>
        <v>0</v>
      </c>
    </row>
    <row r="77" spans="1:8" ht="49.9" customHeight="1" x14ac:dyDescent="0.25">
      <c r="B77" s="135">
        <f t="shared" si="6"/>
        <v>72</v>
      </c>
      <c r="C77" s="136" t="s">
        <v>154</v>
      </c>
      <c r="D77" s="146" t="s">
        <v>155</v>
      </c>
      <c r="E77" s="138">
        <v>4</v>
      </c>
      <c r="F77" s="138" t="s">
        <v>16</v>
      </c>
      <c r="G77" s="66"/>
      <c r="H77" s="68">
        <f t="shared" si="5"/>
        <v>0</v>
      </c>
    </row>
    <row r="78" spans="1:8" ht="55.9" customHeight="1" x14ac:dyDescent="0.25">
      <c r="B78" s="135">
        <f t="shared" si="6"/>
        <v>73</v>
      </c>
      <c r="C78" s="136" t="s">
        <v>356</v>
      </c>
      <c r="D78" s="146" t="s">
        <v>357</v>
      </c>
      <c r="E78" s="138">
        <v>1</v>
      </c>
      <c r="F78" s="138" t="s">
        <v>16</v>
      </c>
      <c r="G78" s="66"/>
      <c r="H78" s="68">
        <f t="shared" si="5"/>
        <v>0</v>
      </c>
    </row>
    <row r="79" spans="1:8" ht="49.9" customHeight="1" x14ac:dyDescent="0.25">
      <c r="B79" s="135">
        <f t="shared" si="6"/>
        <v>74</v>
      </c>
      <c r="C79" s="136" t="s">
        <v>358</v>
      </c>
      <c r="D79" s="146" t="s">
        <v>359</v>
      </c>
      <c r="E79" s="138">
        <v>1</v>
      </c>
      <c r="F79" s="138" t="s">
        <v>16</v>
      </c>
      <c r="G79" s="66"/>
      <c r="H79" s="68">
        <f t="shared" si="5"/>
        <v>0</v>
      </c>
    </row>
    <row r="80" spans="1:8" ht="70.900000000000006" customHeight="1" x14ac:dyDescent="0.25">
      <c r="B80" s="135">
        <f t="shared" si="6"/>
        <v>75</v>
      </c>
      <c r="C80" s="136" t="s">
        <v>325</v>
      </c>
      <c r="D80" s="146" t="s">
        <v>326</v>
      </c>
      <c r="E80" s="138">
        <v>1</v>
      </c>
      <c r="F80" s="138" t="s">
        <v>16</v>
      </c>
      <c r="G80" s="66"/>
      <c r="H80" s="68">
        <f t="shared" si="5"/>
        <v>0</v>
      </c>
    </row>
    <row r="81" spans="2:8" ht="49.9" customHeight="1" x14ac:dyDescent="0.25">
      <c r="B81" s="135">
        <f t="shared" si="6"/>
        <v>76</v>
      </c>
      <c r="C81" s="136" t="s">
        <v>156</v>
      </c>
      <c r="D81" s="146" t="s">
        <v>342</v>
      </c>
      <c r="E81" s="138">
        <v>22</v>
      </c>
      <c r="F81" s="138" t="s">
        <v>16</v>
      </c>
      <c r="G81" s="66"/>
      <c r="H81" s="68">
        <f t="shared" si="5"/>
        <v>0</v>
      </c>
    </row>
    <row r="82" spans="2:8" ht="49.9" customHeight="1" x14ac:dyDescent="0.25">
      <c r="B82" s="135">
        <f t="shared" si="6"/>
        <v>77</v>
      </c>
      <c r="C82" s="136" t="s">
        <v>157</v>
      </c>
      <c r="D82" s="146" t="s">
        <v>158</v>
      </c>
      <c r="E82" s="138">
        <v>19</v>
      </c>
      <c r="F82" s="138" t="s">
        <v>16</v>
      </c>
      <c r="G82" s="66"/>
      <c r="H82" s="68">
        <f t="shared" si="5"/>
        <v>0</v>
      </c>
    </row>
    <row r="83" spans="2:8" ht="49.9" customHeight="1" x14ac:dyDescent="0.25">
      <c r="B83" s="135">
        <f t="shared" si="6"/>
        <v>78</v>
      </c>
      <c r="C83" s="136" t="s">
        <v>159</v>
      </c>
      <c r="D83" s="146" t="s">
        <v>324</v>
      </c>
      <c r="E83" s="138">
        <v>4</v>
      </c>
      <c r="F83" s="138" t="s">
        <v>16</v>
      </c>
      <c r="G83" s="66"/>
      <c r="H83" s="68">
        <f t="shared" si="5"/>
        <v>0</v>
      </c>
    </row>
    <row r="84" spans="2:8" ht="61.9" customHeight="1" x14ac:dyDescent="0.25">
      <c r="B84" s="135">
        <f t="shared" si="6"/>
        <v>79</v>
      </c>
      <c r="C84" s="136" t="s">
        <v>160</v>
      </c>
      <c r="D84" s="146" t="s">
        <v>161</v>
      </c>
      <c r="E84" s="138">
        <v>2</v>
      </c>
      <c r="F84" s="138" t="s">
        <v>98</v>
      </c>
      <c r="G84" s="66"/>
      <c r="H84" s="68">
        <f t="shared" si="5"/>
        <v>0</v>
      </c>
    </row>
    <row r="85" spans="2:8" ht="49.9" customHeight="1" x14ac:dyDescent="0.25">
      <c r="B85" s="135">
        <f t="shared" si="6"/>
        <v>80</v>
      </c>
      <c r="C85" s="136" t="s">
        <v>162</v>
      </c>
      <c r="D85" s="146" t="s">
        <v>163</v>
      </c>
      <c r="E85" s="138">
        <v>771</v>
      </c>
      <c r="F85" s="138" t="s">
        <v>10</v>
      </c>
      <c r="G85" s="66"/>
      <c r="H85" s="68">
        <f t="shared" si="5"/>
        <v>0</v>
      </c>
    </row>
    <row r="86" spans="2:8" ht="49.9" customHeight="1" x14ac:dyDescent="0.25">
      <c r="B86" s="135">
        <f t="shared" si="6"/>
        <v>81</v>
      </c>
      <c r="C86" s="136" t="s">
        <v>322</v>
      </c>
      <c r="D86" s="146" t="s">
        <v>323</v>
      </c>
      <c r="E86" s="138">
        <v>1</v>
      </c>
      <c r="F86" s="138" t="s">
        <v>16</v>
      </c>
      <c r="G86" s="66"/>
      <c r="H86" s="68">
        <f t="shared" si="5"/>
        <v>0</v>
      </c>
    </row>
    <row r="87" spans="2:8" ht="64.150000000000006" customHeight="1" x14ac:dyDescent="0.25">
      <c r="B87" s="135">
        <f t="shared" si="6"/>
        <v>82</v>
      </c>
      <c r="C87" s="136" t="s">
        <v>164</v>
      </c>
      <c r="D87" s="146" t="s">
        <v>165</v>
      </c>
      <c r="E87" s="138">
        <v>2</v>
      </c>
      <c r="F87" s="138" t="s">
        <v>16</v>
      </c>
      <c r="G87" s="66"/>
      <c r="H87" s="68">
        <f t="shared" si="5"/>
        <v>0</v>
      </c>
    </row>
    <row r="88" spans="2:8" ht="49.9" customHeight="1" x14ac:dyDescent="0.25">
      <c r="B88" s="135">
        <f t="shared" si="6"/>
        <v>83</v>
      </c>
      <c r="C88" s="136" t="s">
        <v>166</v>
      </c>
      <c r="D88" s="146" t="s">
        <v>321</v>
      </c>
      <c r="E88" s="138">
        <v>2</v>
      </c>
      <c r="F88" s="138" t="s">
        <v>16</v>
      </c>
      <c r="G88" s="66"/>
      <c r="H88" s="68">
        <f t="shared" si="5"/>
        <v>0</v>
      </c>
    </row>
    <row r="89" spans="2:8" ht="49.9" customHeight="1" x14ac:dyDescent="0.25">
      <c r="B89" s="135">
        <f t="shared" si="6"/>
        <v>84</v>
      </c>
      <c r="C89" s="136" t="s">
        <v>167</v>
      </c>
      <c r="D89" s="146" t="s">
        <v>168</v>
      </c>
      <c r="E89" s="138">
        <v>8</v>
      </c>
      <c r="F89" s="138" t="s">
        <v>16</v>
      </c>
      <c r="G89" s="66"/>
      <c r="H89" s="68">
        <f t="shared" si="5"/>
        <v>0</v>
      </c>
    </row>
    <row r="90" spans="2:8" ht="64.900000000000006" customHeight="1" x14ac:dyDescent="0.25">
      <c r="B90" s="135">
        <f t="shared" si="6"/>
        <v>85</v>
      </c>
      <c r="C90" s="136" t="s">
        <v>349</v>
      </c>
      <c r="D90" s="146" t="s">
        <v>350</v>
      </c>
      <c r="E90" s="138">
        <v>1</v>
      </c>
      <c r="F90" s="138" t="s">
        <v>16</v>
      </c>
      <c r="G90" s="66"/>
      <c r="H90" s="68">
        <f t="shared" si="5"/>
        <v>0</v>
      </c>
    </row>
    <row r="91" spans="2:8" ht="61.9" customHeight="1" x14ac:dyDescent="0.25">
      <c r="B91" s="135">
        <f t="shared" si="6"/>
        <v>86</v>
      </c>
      <c r="C91" s="136" t="s">
        <v>351</v>
      </c>
      <c r="D91" s="146" t="s">
        <v>352</v>
      </c>
      <c r="E91" s="138">
        <v>3</v>
      </c>
      <c r="F91" s="138" t="s">
        <v>16</v>
      </c>
      <c r="G91" s="66"/>
      <c r="H91" s="68">
        <f t="shared" si="5"/>
        <v>0</v>
      </c>
    </row>
    <row r="92" spans="2:8" s="109" customFormat="1" ht="63.6" customHeight="1" x14ac:dyDescent="0.25">
      <c r="B92" s="135">
        <f t="shared" si="6"/>
        <v>87</v>
      </c>
      <c r="C92" s="136" t="s">
        <v>353</v>
      </c>
      <c r="D92" s="146" t="s">
        <v>354</v>
      </c>
      <c r="E92" s="138">
        <v>1</v>
      </c>
      <c r="F92" s="138" t="s">
        <v>16</v>
      </c>
      <c r="G92" s="66"/>
      <c r="H92" s="68">
        <f t="shared" si="5"/>
        <v>0</v>
      </c>
    </row>
    <row r="93" spans="2:8" s="109" customFormat="1" ht="49.9" customHeight="1" x14ac:dyDescent="0.25">
      <c r="B93" s="135">
        <f t="shared" si="6"/>
        <v>88</v>
      </c>
      <c r="C93" s="136" t="s">
        <v>320</v>
      </c>
      <c r="D93" s="146" t="s">
        <v>360</v>
      </c>
      <c r="E93" s="138">
        <v>14</v>
      </c>
      <c r="F93" s="138" t="s">
        <v>98</v>
      </c>
      <c r="G93" s="66"/>
      <c r="H93" s="68">
        <f t="shared" si="5"/>
        <v>0</v>
      </c>
    </row>
    <row r="94" spans="2:8" s="109" customFormat="1" ht="49.9" customHeight="1" x14ac:dyDescent="0.25">
      <c r="B94" s="135">
        <f t="shared" si="6"/>
        <v>89</v>
      </c>
      <c r="C94" s="136" t="s">
        <v>355</v>
      </c>
      <c r="D94" s="146" t="s">
        <v>361</v>
      </c>
      <c r="E94" s="138">
        <v>2</v>
      </c>
      <c r="F94" s="138" t="s">
        <v>98</v>
      </c>
      <c r="G94" s="66"/>
      <c r="H94" s="68">
        <f t="shared" si="5"/>
        <v>0</v>
      </c>
    </row>
    <row r="95" spans="2:8" ht="49.9" customHeight="1" x14ac:dyDescent="0.25">
      <c r="B95" s="135">
        <f t="shared" si="6"/>
        <v>90</v>
      </c>
      <c r="C95" s="136" t="s">
        <v>169</v>
      </c>
      <c r="D95" s="146" t="s">
        <v>170</v>
      </c>
      <c r="E95" s="138">
        <v>8</v>
      </c>
      <c r="F95" s="138" t="s">
        <v>98</v>
      </c>
      <c r="G95" s="66"/>
      <c r="H95" s="68">
        <f t="shared" si="5"/>
        <v>0</v>
      </c>
    </row>
    <row r="96" spans="2:8" ht="58.15" customHeight="1" x14ac:dyDescent="0.25">
      <c r="B96" s="140">
        <f t="shared" si="6"/>
        <v>91</v>
      </c>
      <c r="C96" s="141" t="s">
        <v>390</v>
      </c>
      <c r="D96" s="147" t="s">
        <v>404</v>
      </c>
      <c r="E96" s="144">
        <v>2</v>
      </c>
      <c r="F96" s="144" t="s">
        <v>16</v>
      </c>
      <c r="G96" s="66"/>
      <c r="H96" s="83">
        <f t="shared" si="5"/>
        <v>0</v>
      </c>
    </row>
    <row r="97" spans="1:8" ht="65.45" customHeight="1" x14ac:dyDescent="0.25">
      <c r="B97" s="135">
        <f t="shared" si="6"/>
        <v>92</v>
      </c>
      <c r="C97" s="136" t="s">
        <v>171</v>
      </c>
      <c r="D97" s="146" t="s">
        <v>172</v>
      </c>
      <c r="E97" s="138">
        <v>6</v>
      </c>
      <c r="F97" s="138" t="s">
        <v>16</v>
      </c>
      <c r="G97" s="66"/>
      <c r="H97" s="68">
        <f t="shared" si="5"/>
        <v>0</v>
      </c>
    </row>
    <row r="98" spans="1:8" ht="49.9" customHeight="1" x14ac:dyDescent="0.25">
      <c r="B98" s="135">
        <f t="shared" si="6"/>
        <v>93</v>
      </c>
      <c r="C98" s="136" t="s">
        <v>173</v>
      </c>
      <c r="D98" s="146" t="s">
        <v>174</v>
      </c>
      <c r="E98" s="138">
        <v>8</v>
      </c>
      <c r="F98" s="138" t="s">
        <v>16</v>
      </c>
      <c r="G98" s="66"/>
      <c r="H98" s="68">
        <f t="shared" si="5"/>
        <v>0</v>
      </c>
    </row>
    <row r="99" spans="1:8" ht="71.45" customHeight="1" x14ac:dyDescent="0.25">
      <c r="B99" s="135">
        <f t="shared" si="6"/>
        <v>94</v>
      </c>
      <c r="C99" s="136" t="s">
        <v>319</v>
      </c>
      <c r="D99" s="146" t="s">
        <v>343</v>
      </c>
      <c r="E99" s="138">
        <v>2</v>
      </c>
      <c r="F99" s="138" t="s">
        <v>98</v>
      </c>
      <c r="G99" s="66"/>
      <c r="H99" s="68">
        <f t="shared" si="5"/>
        <v>0</v>
      </c>
    </row>
    <row r="100" spans="1:8" s="109" customFormat="1" ht="49.9" customHeight="1" x14ac:dyDescent="0.25">
      <c r="B100" s="135">
        <f t="shared" si="6"/>
        <v>95</v>
      </c>
      <c r="C100" s="136" t="s">
        <v>267</v>
      </c>
      <c r="D100" s="146" t="s">
        <v>266</v>
      </c>
      <c r="E100" s="138">
        <v>1</v>
      </c>
      <c r="F100" s="138" t="s">
        <v>16</v>
      </c>
      <c r="G100" s="66"/>
      <c r="H100" s="68">
        <f t="shared" si="5"/>
        <v>0</v>
      </c>
    </row>
    <row r="101" spans="1:8" s="109" customFormat="1" ht="49.9" customHeight="1" x14ac:dyDescent="0.25">
      <c r="B101" s="135">
        <f t="shared" si="6"/>
        <v>96</v>
      </c>
      <c r="C101" s="136" t="s">
        <v>333</v>
      </c>
      <c r="D101" s="146" t="s">
        <v>340</v>
      </c>
      <c r="E101" s="138">
        <v>2</v>
      </c>
      <c r="F101" s="138" t="s">
        <v>16</v>
      </c>
      <c r="G101" s="66"/>
      <c r="H101" s="68">
        <f t="shared" si="5"/>
        <v>0</v>
      </c>
    </row>
    <row r="102" spans="1:8" s="109" customFormat="1" ht="49.9" customHeight="1" x14ac:dyDescent="0.25">
      <c r="B102" s="135">
        <f t="shared" si="6"/>
        <v>97</v>
      </c>
      <c r="C102" s="136" t="s">
        <v>334</v>
      </c>
      <c r="D102" s="146" t="s">
        <v>339</v>
      </c>
      <c r="E102" s="138">
        <v>1</v>
      </c>
      <c r="F102" s="138" t="s">
        <v>16</v>
      </c>
      <c r="G102" s="66"/>
      <c r="H102" s="68">
        <f t="shared" si="5"/>
        <v>0</v>
      </c>
    </row>
    <row r="103" spans="1:8" s="109" customFormat="1" ht="61.9" customHeight="1" x14ac:dyDescent="0.25">
      <c r="B103" s="135">
        <f t="shared" si="6"/>
        <v>98</v>
      </c>
      <c r="C103" s="136" t="s">
        <v>335</v>
      </c>
      <c r="D103" s="146" t="s">
        <v>338</v>
      </c>
      <c r="E103" s="138">
        <v>2</v>
      </c>
      <c r="F103" s="138" t="s">
        <v>16</v>
      </c>
      <c r="G103" s="66"/>
      <c r="H103" s="68">
        <f t="shared" si="5"/>
        <v>0</v>
      </c>
    </row>
    <row r="104" spans="1:8" s="109" customFormat="1" ht="49.9" customHeight="1" x14ac:dyDescent="0.25">
      <c r="B104" s="135">
        <f t="shared" si="6"/>
        <v>99</v>
      </c>
      <c r="C104" s="136" t="s">
        <v>336</v>
      </c>
      <c r="D104" s="146" t="s">
        <v>337</v>
      </c>
      <c r="E104" s="138">
        <v>12</v>
      </c>
      <c r="F104" s="138" t="s">
        <v>16</v>
      </c>
      <c r="G104" s="66"/>
      <c r="H104" s="68">
        <f t="shared" si="5"/>
        <v>0</v>
      </c>
    </row>
    <row r="105" spans="1:8" ht="49.9" customHeight="1" x14ac:dyDescent="0.25">
      <c r="B105" s="135">
        <f t="shared" si="6"/>
        <v>100</v>
      </c>
      <c r="C105" s="136" t="s">
        <v>175</v>
      </c>
      <c r="D105" s="146" t="s">
        <v>176</v>
      </c>
      <c r="E105" s="138">
        <v>4</v>
      </c>
      <c r="F105" s="138" t="s">
        <v>16</v>
      </c>
      <c r="G105" s="66"/>
      <c r="H105" s="68">
        <f t="shared" si="5"/>
        <v>0</v>
      </c>
    </row>
    <row r="106" spans="1:8" ht="49.9" customHeight="1" x14ac:dyDescent="0.25">
      <c r="B106" s="135">
        <f t="shared" si="6"/>
        <v>101</v>
      </c>
      <c r="C106" s="136" t="s">
        <v>177</v>
      </c>
      <c r="D106" s="146" t="s">
        <v>178</v>
      </c>
      <c r="E106" s="138">
        <v>2</v>
      </c>
      <c r="F106" s="138" t="s">
        <v>16</v>
      </c>
      <c r="G106" s="66"/>
      <c r="H106" s="68">
        <f t="shared" si="5"/>
        <v>0</v>
      </c>
    </row>
    <row r="107" spans="1:8" ht="49.9" customHeight="1" x14ac:dyDescent="0.25">
      <c r="B107" s="135">
        <f t="shared" si="6"/>
        <v>102</v>
      </c>
      <c r="C107" s="136" t="s">
        <v>179</v>
      </c>
      <c r="D107" s="146" t="s">
        <v>180</v>
      </c>
      <c r="E107" s="138">
        <v>2</v>
      </c>
      <c r="F107" s="138" t="s">
        <v>16</v>
      </c>
      <c r="G107" s="66"/>
      <c r="H107" s="68">
        <f t="shared" si="5"/>
        <v>0</v>
      </c>
    </row>
    <row r="108" spans="1:8" ht="49.9" customHeight="1" x14ac:dyDescent="0.25">
      <c r="B108" s="135">
        <f t="shared" si="6"/>
        <v>103</v>
      </c>
      <c r="C108" s="136" t="s">
        <v>181</v>
      </c>
      <c r="D108" s="146" t="s">
        <v>182</v>
      </c>
      <c r="E108" s="138">
        <v>2</v>
      </c>
      <c r="F108" s="138" t="s">
        <v>153</v>
      </c>
      <c r="G108" s="66"/>
      <c r="H108" s="68">
        <f t="shared" si="5"/>
        <v>0</v>
      </c>
    </row>
    <row r="109" spans="1:8" ht="49.9" customHeight="1" x14ac:dyDescent="0.25">
      <c r="B109" s="135">
        <f t="shared" si="6"/>
        <v>104</v>
      </c>
      <c r="C109" s="136" t="s">
        <v>183</v>
      </c>
      <c r="D109" s="146" t="s">
        <v>184</v>
      </c>
      <c r="E109" s="138">
        <v>2</v>
      </c>
      <c r="F109" s="138" t="s">
        <v>153</v>
      </c>
      <c r="G109" s="66"/>
      <c r="H109" s="68">
        <f t="shared" si="5"/>
        <v>0</v>
      </c>
    </row>
    <row r="110" spans="1:8" s="111" customFormat="1" ht="49.9" customHeight="1" x14ac:dyDescent="0.25">
      <c r="A110" s="110"/>
      <c r="B110" s="135">
        <f t="shared" si="6"/>
        <v>105</v>
      </c>
      <c r="C110" s="136" t="s">
        <v>96</v>
      </c>
      <c r="D110" s="146" t="s">
        <v>97</v>
      </c>
      <c r="E110" s="138">
        <v>22</v>
      </c>
      <c r="F110" s="138" t="s">
        <v>98</v>
      </c>
      <c r="G110" s="66"/>
      <c r="H110" s="68">
        <f t="shared" si="5"/>
        <v>0</v>
      </c>
    </row>
    <row r="111" spans="1:8" s="111" customFormat="1" ht="49.9" customHeight="1" x14ac:dyDescent="0.25">
      <c r="A111" s="110"/>
      <c r="B111" s="135">
        <f t="shared" ref="B111:B139" si="7">B110+1</f>
        <v>106</v>
      </c>
      <c r="C111" s="136" t="s">
        <v>99</v>
      </c>
      <c r="D111" s="146" t="s">
        <v>100</v>
      </c>
      <c r="E111" s="138">
        <v>14</v>
      </c>
      <c r="F111" s="138" t="s">
        <v>98</v>
      </c>
      <c r="G111" s="66"/>
      <c r="H111" s="68">
        <f t="shared" si="5"/>
        <v>0</v>
      </c>
    </row>
    <row r="112" spans="1:8" s="111" customFormat="1" ht="49.9" customHeight="1" x14ac:dyDescent="0.25">
      <c r="A112" s="110"/>
      <c r="B112" s="135">
        <f t="shared" si="7"/>
        <v>107</v>
      </c>
      <c r="C112" s="136" t="s">
        <v>314</v>
      </c>
      <c r="D112" s="146" t="s">
        <v>315</v>
      </c>
      <c r="E112" s="138">
        <v>2</v>
      </c>
      <c r="F112" s="138" t="s">
        <v>98</v>
      </c>
      <c r="G112" s="66"/>
      <c r="H112" s="68">
        <f t="shared" si="5"/>
        <v>0</v>
      </c>
    </row>
    <row r="113" spans="1:8" s="111" customFormat="1" ht="49.9" customHeight="1" x14ac:dyDescent="0.25">
      <c r="A113" s="110"/>
      <c r="B113" s="135">
        <f>B112+1</f>
        <v>108</v>
      </c>
      <c r="C113" s="136" t="s">
        <v>101</v>
      </c>
      <c r="D113" s="146" t="s">
        <v>102</v>
      </c>
      <c r="E113" s="138">
        <v>5</v>
      </c>
      <c r="F113" s="138" t="s">
        <v>98</v>
      </c>
      <c r="G113" s="66"/>
      <c r="H113" s="68">
        <f t="shared" si="5"/>
        <v>0</v>
      </c>
    </row>
    <row r="114" spans="1:8" s="99" customFormat="1" ht="49.9" customHeight="1" x14ac:dyDescent="0.25">
      <c r="B114" s="135">
        <f t="shared" si="7"/>
        <v>109</v>
      </c>
      <c r="C114" s="136" t="s">
        <v>103</v>
      </c>
      <c r="D114" s="146" t="s">
        <v>104</v>
      </c>
      <c r="E114" s="138">
        <v>17</v>
      </c>
      <c r="F114" s="138" t="s">
        <v>98</v>
      </c>
      <c r="G114" s="66"/>
      <c r="H114" s="68">
        <f t="shared" si="5"/>
        <v>0</v>
      </c>
    </row>
    <row r="115" spans="1:8" s="111" customFormat="1" ht="49.9" customHeight="1" x14ac:dyDescent="0.25">
      <c r="B115" s="135">
        <f t="shared" si="7"/>
        <v>110</v>
      </c>
      <c r="C115" s="136" t="s">
        <v>105</v>
      </c>
      <c r="D115" s="146" t="s">
        <v>106</v>
      </c>
      <c r="E115" s="138">
        <v>4</v>
      </c>
      <c r="F115" s="138" t="s">
        <v>98</v>
      </c>
      <c r="G115" s="66"/>
      <c r="H115" s="68">
        <f t="shared" si="5"/>
        <v>0</v>
      </c>
    </row>
    <row r="116" spans="1:8" ht="49.9" customHeight="1" x14ac:dyDescent="0.25">
      <c r="B116" s="135">
        <f t="shared" si="7"/>
        <v>111</v>
      </c>
      <c r="C116" s="136" t="s">
        <v>107</v>
      </c>
      <c r="D116" s="146" t="s">
        <v>108</v>
      </c>
      <c r="E116" s="138">
        <v>1</v>
      </c>
      <c r="F116" s="138" t="s">
        <v>98</v>
      </c>
      <c r="G116" s="66"/>
      <c r="H116" s="68">
        <f t="shared" si="5"/>
        <v>0</v>
      </c>
    </row>
    <row r="117" spans="1:8" ht="49.9" customHeight="1" x14ac:dyDescent="0.25">
      <c r="B117" s="135">
        <f t="shared" si="7"/>
        <v>112</v>
      </c>
      <c r="C117" s="136" t="s">
        <v>109</v>
      </c>
      <c r="D117" s="146" t="s">
        <v>110</v>
      </c>
      <c r="E117" s="138">
        <v>3</v>
      </c>
      <c r="F117" s="138" t="s">
        <v>16</v>
      </c>
      <c r="G117" s="66"/>
      <c r="H117" s="68">
        <f t="shared" si="5"/>
        <v>0</v>
      </c>
    </row>
    <row r="118" spans="1:8" ht="49.9" customHeight="1" x14ac:dyDescent="0.25">
      <c r="B118" s="135">
        <f t="shared" si="7"/>
        <v>113</v>
      </c>
      <c r="C118" s="136" t="s">
        <v>185</v>
      </c>
      <c r="D118" s="146" t="s">
        <v>186</v>
      </c>
      <c r="E118" s="138">
        <v>6</v>
      </c>
      <c r="F118" s="138" t="s">
        <v>16</v>
      </c>
      <c r="G118" s="66"/>
      <c r="H118" s="68">
        <f t="shared" si="5"/>
        <v>0</v>
      </c>
    </row>
    <row r="119" spans="1:8" ht="49.9" customHeight="1" x14ac:dyDescent="0.25">
      <c r="B119" s="135">
        <f t="shared" si="7"/>
        <v>114</v>
      </c>
      <c r="C119" s="136" t="s">
        <v>111</v>
      </c>
      <c r="D119" s="146" t="s">
        <v>341</v>
      </c>
      <c r="E119" s="138">
        <v>12</v>
      </c>
      <c r="F119" s="138" t="s">
        <v>16</v>
      </c>
      <c r="G119" s="66"/>
      <c r="H119" s="68">
        <f t="shared" si="5"/>
        <v>0</v>
      </c>
    </row>
    <row r="120" spans="1:8" ht="49.9" customHeight="1" x14ac:dyDescent="0.25">
      <c r="B120" s="135">
        <f t="shared" si="7"/>
        <v>115</v>
      </c>
      <c r="C120" s="136" t="s">
        <v>112</v>
      </c>
      <c r="D120" s="146" t="s">
        <v>113</v>
      </c>
      <c r="E120" s="138">
        <v>6</v>
      </c>
      <c r="F120" s="138" t="s">
        <v>16</v>
      </c>
      <c r="G120" s="66"/>
      <c r="H120" s="68">
        <f t="shared" si="5"/>
        <v>0</v>
      </c>
    </row>
    <row r="121" spans="1:8" ht="49.9" customHeight="1" x14ac:dyDescent="0.25">
      <c r="B121" s="135">
        <f t="shared" si="7"/>
        <v>116</v>
      </c>
      <c r="C121" s="136" t="s">
        <v>114</v>
      </c>
      <c r="D121" s="146" t="s">
        <v>115</v>
      </c>
      <c r="E121" s="138">
        <v>575</v>
      </c>
      <c r="F121" s="138" t="s">
        <v>16</v>
      </c>
      <c r="G121" s="66"/>
      <c r="H121" s="68">
        <f t="shared" si="5"/>
        <v>0</v>
      </c>
    </row>
    <row r="122" spans="1:8" ht="65.45" customHeight="1" x14ac:dyDescent="0.25">
      <c r="B122" s="135">
        <f t="shared" si="7"/>
        <v>117</v>
      </c>
      <c r="C122" s="136" t="s">
        <v>116</v>
      </c>
      <c r="D122" s="146" t="s">
        <v>117</v>
      </c>
      <c r="E122" s="138">
        <v>88</v>
      </c>
      <c r="F122" s="138" t="s">
        <v>32</v>
      </c>
      <c r="G122" s="66"/>
      <c r="H122" s="68">
        <f t="shared" si="5"/>
        <v>0</v>
      </c>
    </row>
    <row r="123" spans="1:8" ht="49.9" customHeight="1" x14ac:dyDescent="0.25">
      <c r="B123" s="135">
        <f t="shared" si="7"/>
        <v>118</v>
      </c>
      <c r="C123" s="136" t="s">
        <v>118</v>
      </c>
      <c r="D123" s="146" t="s">
        <v>119</v>
      </c>
      <c r="E123" s="138">
        <v>564</v>
      </c>
      <c r="F123" s="138" t="s">
        <v>10</v>
      </c>
      <c r="G123" s="66"/>
      <c r="H123" s="68">
        <f t="shared" si="5"/>
        <v>0</v>
      </c>
    </row>
    <row r="124" spans="1:8" ht="49.9" customHeight="1" x14ac:dyDescent="0.25">
      <c r="B124" s="135">
        <f t="shared" si="7"/>
        <v>119</v>
      </c>
      <c r="C124" s="136" t="s">
        <v>120</v>
      </c>
      <c r="D124" s="146" t="s">
        <v>121</v>
      </c>
      <c r="E124" s="138">
        <v>119</v>
      </c>
      <c r="F124" s="138" t="s">
        <v>10</v>
      </c>
      <c r="G124" s="66"/>
      <c r="H124" s="68">
        <f t="shared" si="5"/>
        <v>0</v>
      </c>
    </row>
    <row r="125" spans="1:8" ht="49.9" customHeight="1" x14ac:dyDescent="0.25">
      <c r="B125" s="135">
        <f t="shared" si="7"/>
        <v>120</v>
      </c>
      <c r="C125" s="136" t="s">
        <v>122</v>
      </c>
      <c r="D125" s="146" t="s">
        <v>123</v>
      </c>
      <c r="E125" s="138">
        <v>654</v>
      </c>
      <c r="F125" s="138" t="s">
        <v>10</v>
      </c>
      <c r="G125" s="66"/>
      <c r="H125" s="68">
        <f t="shared" si="5"/>
        <v>0</v>
      </c>
    </row>
    <row r="126" spans="1:8" ht="60.6" customHeight="1" x14ac:dyDescent="0.25">
      <c r="B126" s="135">
        <f t="shared" si="7"/>
        <v>121</v>
      </c>
      <c r="C126" s="136" t="s">
        <v>124</v>
      </c>
      <c r="D126" s="146" t="s">
        <v>125</v>
      </c>
      <c r="E126" s="138">
        <v>552</v>
      </c>
      <c r="F126" s="138" t="s">
        <v>10</v>
      </c>
      <c r="G126" s="66"/>
      <c r="H126" s="68">
        <f t="shared" si="5"/>
        <v>0</v>
      </c>
    </row>
    <row r="127" spans="1:8" ht="49.9" customHeight="1" x14ac:dyDescent="0.25">
      <c r="B127" s="135">
        <f t="shared" si="7"/>
        <v>122</v>
      </c>
      <c r="C127" s="136" t="s">
        <v>316</v>
      </c>
      <c r="D127" s="146" t="s">
        <v>317</v>
      </c>
      <c r="E127" s="138">
        <v>1</v>
      </c>
      <c r="F127" s="138" t="s">
        <v>16</v>
      </c>
      <c r="G127" s="66"/>
      <c r="H127" s="68">
        <f t="shared" si="5"/>
        <v>0</v>
      </c>
    </row>
    <row r="128" spans="1:8" ht="49.9" customHeight="1" x14ac:dyDescent="0.25">
      <c r="B128" s="135">
        <f>B127+1</f>
        <v>123</v>
      </c>
      <c r="C128" s="136" t="s">
        <v>126</v>
      </c>
      <c r="D128" s="146" t="s">
        <v>127</v>
      </c>
      <c r="E128" s="138">
        <v>27</v>
      </c>
      <c r="F128" s="138" t="s">
        <v>16</v>
      </c>
      <c r="G128" s="66"/>
      <c r="H128" s="68">
        <f t="shared" si="5"/>
        <v>0</v>
      </c>
    </row>
    <row r="129" spans="1:117" ht="49.9" customHeight="1" x14ac:dyDescent="0.25">
      <c r="B129" s="135">
        <f t="shared" si="7"/>
        <v>124</v>
      </c>
      <c r="C129" s="136" t="s">
        <v>128</v>
      </c>
      <c r="D129" s="146" t="s">
        <v>129</v>
      </c>
      <c r="E129" s="138">
        <v>66</v>
      </c>
      <c r="F129" s="138" t="s">
        <v>10</v>
      </c>
      <c r="G129" s="66"/>
      <c r="H129" s="68">
        <f t="shared" si="5"/>
        <v>0</v>
      </c>
    </row>
    <row r="130" spans="1:117" ht="49.9" customHeight="1" x14ac:dyDescent="0.25">
      <c r="B130" s="135">
        <f t="shared" si="7"/>
        <v>125</v>
      </c>
      <c r="C130" s="136" t="s">
        <v>130</v>
      </c>
      <c r="D130" s="146" t="s">
        <v>131</v>
      </c>
      <c r="E130" s="138">
        <v>336</v>
      </c>
      <c r="F130" s="138" t="s">
        <v>10</v>
      </c>
      <c r="G130" s="66"/>
      <c r="H130" s="68">
        <f t="shared" si="5"/>
        <v>0</v>
      </c>
    </row>
    <row r="131" spans="1:117" ht="49.9" customHeight="1" x14ac:dyDescent="0.25">
      <c r="B131" s="135">
        <f t="shared" si="7"/>
        <v>126</v>
      </c>
      <c r="C131" s="136" t="s">
        <v>132</v>
      </c>
      <c r="D131" s="146" t="s">
        <v>133</v>
      </c>
      <c r="E131" s="138">
        <v>16</v>
      </c>
      <c r="F131" s="138" t="s">
        <v>16</v>
      </c>
      <c r="G131" s="66"/>
      <c r="H131" s="68">
        <f t="shared" si="5"/>
        <v>0</v>
      </c>
    </row>
    <row r="132" spans="1:117" ht="49.9" customHeight="1" x14ac:dyDescent="0.25">
      <c r="B132" s="135">
        <f t="shared" si="7"/>
        <v>127</v>
      </c>
      <c r="C132" s="136" t="s">
        <v>134</v>
      </c>
      <c r="D132" s="146" t="s">
        <v>135</v>
      </c>
      <c r="E132" s="138">
        <v>16</v>
      </c>
      <c r="F132" s="138" t="s">
        <v>16</v>
      </c>
      <c r="G132" s="66"/>
      <c r="H132" s="68">
        <f t="shared" si="5"/>
        <v>0</v>
      </c>
    </row>
    <row r="133" spans="1:117" ht="61.15" customHeight="1" x14ac:dyDescent="0.25">
      <c r="B133" s="135">
        <f t="shared" si="7"/>
        <v>128</v>
      </c>
      <c r="C133" s="136" t="s">
        <v>136</v>
      </c>
      <c r="D133" s="146" t="s">
        <v>137</v>
      </c>
      <c r="E133" s="148">
        <v>3.7440000000000002</v>
      </c>
      <c r="F133" s="138" t="s">
        <v>138</v>
      </c>
      <c r="G133" s="66"/>
      <c r="H133" s="68">
        <f t="shared" si="5"/>
        <v>0</v>
      </c>
    </row>
    <row r="134" spans="1:117" ht="61.9" customHeight="1" x14ac:dyDescent="0.25">
      <c r="B134" s="135">
        <f t="shared" si="7"/>
        <v>129</v>
      </c>
      <c r="C134" s="136" t="s">
        <v>139</v>
      </c>
      <c r="D134" s="146" t="s">
        <v>140</v>
      </c>
      <c r="E134" s="148">
        <v>0.186</v>
      </c>
      <c r="F134" s="138" t="s">
        <v>138</v>
      </c>
      <c r="G134" s="66"/>
      <c r="H134" s="68">
        <f t="shared" si="5"/>
        <v>0</v>
      </c>
    </row>
    <row r="135" spans="1:117" ht="67.900000000000006" customHeight="1" x14ac:dyDescent="0.25">
      <c r="B135" s="135">
        <f t="shared" si="7"/>
        <v>130</v>
      </c>
      <c r="C135" s="136" t="s">
        <v>141</v>
      </c>
      <c r="D135" s="146" t="s">
        <v>142</v>
      </c>
      <c r="E135" s="148">
        <v>3.298</v>
      </c>
      <c r="F135" s="138" t="s">
        <v>143</v>
      </c>
      <c r="G135" s="66"/>
      <c r="H135" s="68">
        <f t="shared" ref="H135:H139" si="8">SUM(E135*G135)</f>
        <v>0</v>
      </c>
    </row>
    <row r="136" spans="1:117" ht="66.599999999999994" customHeight="1" x14ac:dyDescent="0.25">
      <c r="B136" s="135">
        <f t="shared" si="7"/>
        <v>131</v>
      </c>
      <c r="C136" s="136" t="s">
        <v>144</v>
      </c>
      <c r="D136" s="146" t="s">
        <v>145</v>
      </c>
      <c r="E136" s="145">
        <v>3.22</v>
      </c>
      <c r="F136" s="138" t="s">
        <v>138</v>
      </c>
      <c r="G136" s="66"/>
      <c r="H136" s="68">
        <f t="shared" si="8"/>
        <v>0</v>
      </c>
    </row>
    <row r="137" spans="1:117" s="112" customFormat="1" ht="68.45" customHeight="1" x14ac:dyDescent="0.25">
      <c r="B137" s="135">
        <f t="shared" si="7"/>
        <v>132</v>
      </c>
      <c r="C137" s="136" t="s">
        <v>146</v>
      </c>
      <c r="D137" s="146" t="s">
        <v>147</v>
      </c>
      <c r="E137" s="138">
        <v>92</v>
      </c>
      <c r="F137" s="138" t="s">
        <v>32</v>
      </c>
      <c r="G137" s="66"/>
      <c r="H137" s="68">
        <f t="shared" si="8"/>
        <v>0</v>
      </c>
    </row>
    <row r="138" spans="1:117" s="112" customFormat="1" ht="53.45" customHeight="1" x14ac:dyDescent="0.25">
      <c r="B138" s="135">
        <f t="shared" si="7"/>
        <v>133</v>
      </c>
      <c r="C138" s="136" t="s">
        <v>330</v>
      </c>
      <c r="D138" s="146" t="s">
        <v>332</v>
      </c>
      <c r="E138" s="138">
        <v>1</v>
      </c>
      <c r="F138" s="138" t="s">
        <v>16</v>
      </c>
      <c r="G138" s="66"/>
      <c r="H138" s="68">
        <f t="shared" si="8"/>
        <v>0</v>
      </c>
    </row>
    <row r="139" spans="1:117" s="112" customFormat="1" ht="47.45" customHeight="1" x14ac:dyDescent="0.25">
      <c r="B139" s="135">
        <f t="shared" si="7"/>
        <v>134</v>
      </c>
      <c r="C139" s="136" t="s">
        <v>329</v>
      </c>
      <c r="D139" s="146" t="s">
        <v>331</v>
      </c>
      <c r="E139" s="138">
        <v>1</v>
      </c>
      <c r="F139" s="138" t="s">
        <v>16</v>
      </c>
      <c r="G139" s="66"/>
      <c r="H139" s="68">
        <f t="shared" si="8"/>
        <v>0</v>
      </c>
    </row>
    <row r="140" spans="1:117" ht="56.45" customHeight="1" x14ac:dyDescent="0.3">
      <c r="B140" s="113"/>
      <c r="C140" s="113"/>
      <c r="D140" s="151" t="s">
        <v>366</v>
      </c>
      <c r="E140" s="114"/>
      <c r="F140" s="115"/>
      <c r="G140" s="116"/>
      <c r="H140" s="76">
        <f>SUM(H5:H139)</f>
        <v>0</v>
      </c>
    </row>
    <row r="141" spans="1:117" s="117" customFormat="1" ht="68.45" customHeight="1" x14ac:dyDescent="0.3">
      <c r="A141" s="105"/>
      <c r="B141" s="113"/>
      <c r="C141" s="113"/>
      <c r="D141" s="147" t="s">
        <v>376</v>
      </c>
      <c r="E141" s="150">
        <v>10</v>
      </c>
      <c r="F141" s="150" t="s">
        <v>365</v>
      </c>
      <c r="G141" s="116"/>
      <c r="H141" s="75">
        <f>H140*10%</f>
        <v>0</v>
      </c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5"/>
      <c r="BZ141" s="105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5"/>
      <c r="CM141" s="105"/>
      <c r="CN141" s="105"/>
      <c r="CO141" s="105"/>
      <c r="CP141" s="105"/>
      <c r="CQ141" s="105"/>
      <c r="CR141" s="105"/>
      <c r="CS141" s="105"/>
      <c r="CT141" s="105"/>
      <c r="CU141" s="105"/>
      <c r="CV141" s="105"/>
      <c r="CW141" s="105"/>
      <c r="CX141" s="105"/>
      <c r="CY141" s="105"/>
      <c r="CZ141" s="105"/>
      <c r="DA141" s="105"/>
      <c r="DB141" s="105"/>
      <c r="DC141" s="105"/>
      <c r="DD141" s="105"/>
      <c r="DE141" s="105"/>
      <c r="DF141" s="105"/>
      <c r="DG141" s="105"/>
      <c r="DH141" s="105"/>
      <c r="DI141" s="105"/>
      <c r="DJ141" s="105"/>
      <c r="DK141" s="105"/>
      <c r="DL141" s="105"/>
      <c r="DM141" s="105"/>
    </row>
    <row r="142" spans="1:117" s="105" customFormat="1" ht="105" customHeight="1" x14ac:dyDescent="0.3">
      <c r="B142" s="113"/>
      <c r="C142" s="113"/>
      <c r="D142" s="152" t="s">
        <v>382</v>
      </c>
      <c r="E142" s="114"/>
      <c r="F142" s="114"/>
      <c r="G142" s="116"/>
      <c r="H142" s="149">
        <f>H140+H141</f>
        <v>0</v>
      </c>
    </row>
    <row r="143" spans="1:117" ht="43.15" customHeight="1" x14ac:dyDescent="0.4">
      <c r="B143" s="118"/>
      <c r="C143" s="118"/>
      <c r="D143" s="157" t="s">
        <v>367</v>
      </c>
      <c r="E143" s="119"/>
      <c r="F143" s="119"/>
      <c r="G143" s="116"/>
      <c r="H143" s="116"/>
    </row>
    <row r="144" spans="1:117" s="111" customFormat="1" ht="49.9" customHeight="1" x14ac:dyDescent="0.25">
      <c r="A144" s="110"/>
      <c r="B144" s="135" t="s">
        <v>222</v>
      </c>
      <c r="C144" s="153"/>
      <c r="D144" s="154" t="s">
        <v>187</v>
      </c>
      <c r="E144" s="54">
        <v>5300</v>
      </c>
      <c r="F144" s="34" t="s">
        <v>10</v>
      </c>
      <c r="G144" s="73"/>
      <c r="H144" s="76">
        <f t="shared" ref="H144:H186" si="9">SUM(E144*G144)</f>
        <v>0</v>
      </c>
      <c r="I144" s="120"/>
    </row>
    <row r="145" spans="2:8" ht="49.9" customHeight="1" x14ac:dyDescent="0.3">
      <c r="B145" s="135" t="s">
        <v>223</v>
      </c>
      <c r="C145" s="155"/>
      <c r="D145" s="18" t="s">
        <v>188</v>
      </c>
      <c r="E145" s="54">
        <v>1500</v>
      </c>
      <c r="F145" s="34" t="s">
        <v>10</v>
      </c>
      <c r="G145" s="73"/>
      <c r="H145" s="76">
        <f t="shared" si="9"/>
        <v>0</v>
      </c>
    </row>
    <row r="146" spans="2:8" ht="49.9" customHeight="1" x14ac:dyDescent="0.3">
      <c r="B146" s="135" t="s">
        <v>224</v>
      </c>
      <c r="C146" s="155"/>
      <c r="D146" s="18" t="s">
        <v>189</v>
      </c>
      <c r="E146" s="34">
        <v>70</v>
      </c>
      <c r="F146" s="34" t="s">
        <v>10</v>
      </c>
      <c r="G146" s="73"/>
      <c r="H146" s="76">
        <f t="shared" si="9"/>
        <v>0</v>
      </c>
    </row>
    <row r="147" spans="2:8" ht="49.9" customHeight="1" x14ac:dyDescent="0.3">
      <c r="B147" s="135" t="s">
        <v>225</v>
      </c>
      <c r="C147" s="155"/>
      <c r="D147" s="18" t="s">
        <v>191</v>
      </c>
      <c r="E147" s="34">
        <v>345</v>
      </c>
      <c r="F147" s="34" t="s">
        <v>10</v>
      </c>
      <c r="G147" s="73"/>
      <c r="H147" s="76">
        <f t="shared" si="9"/>
        <v>0</v>
      </c>
    </row>
    <row r="148" spans="2:8" ht="49.9" customHeight="1" x14ac:dyDescent="0.3">
      <c r="B148" s="140" t="s">
        <v>395</v>
      </c>
      <c r="C148" s="156"/>
      <c r="D148" s="65" t="s">
        <v>405</v>
      </c>
      <c r="E148" s="86">
        <v>310</v>
      </c>
      <c r="F148" s="86" t="s">
        <v>10</v>
      </c>
      <c r="G148" s="73"/>
      <c r="H148" s="87">
        <f t="shared" si="9"/>
        <v>0</v>
      </c>
    </row>
    <row r="149" spans="2:8" ht="41.45" customHeight="1" x14ac:dyDescent="0.3">
      <c r="B149" s="135" t="s">
        <v>226</v>
      </c>
      <c r="C149" s="155"/>
      <c r="D149" s="18" t="s">
        <v>192</v>
      </c>
      <c r="E149" s="34">
        <v>150</v>
      </c>
      <c r="F149" s="34" t="s">
        <v>10</v>
      </c>
      <c r="G149" s="73"/>
      <c r="H149" s="76">
        <f t="shared" si="9"/>
        <v>0</v>
      </c>
    </row>
    <row r="150" spans="2:8" ht="49.9" customHeight="1" x14ac:dyDescent="0.3">
      <c r="B150" s="135" t="s">
        <v>227</v>
      </c>
      <c r="C150" s="155"/>
      <c r="D150" s="18" t="s">
        <v>194</v>
      </c>
      <c r="E150" s="34">
        <v>95</v>
      </c>
      <c r="F150" s="34" t="s">
        <v>10</v>
      </c>
      <c r="G150" s="73"/>
      <c r="H150" s="76">
        <f t="shared" si="9"/>
        <v>0</v>
      </c>
    </row>
    <row r="151" spans="2:8" ht="49.9" customHeight="1" x14ac:dyDescent="0.3">
      <c r="B151" s="135" t="s">
        <v>228</v>
      </c>
      <c r="C151" s="155"/>
      <c r="D151" s="18" t="s">
        <v>195</v>
      </c>
      <c r="E151" s="34">
        <v>30</v>
      </c>
      <c r="F151" s="34" t="s">
        <v>16</v>
      </c>
      <c r="G151" s="73"/>
      <c r="H151" s="76">
        <f t="shared" si="9"/>
        <v>0</v>
      </c>
    </row>
    <row r="152" spans="2:8" ht="49.9" customHeight="1" x14ac:dyDescent="0.3">
      <c r="B152" s="135" t="s">
        <v>229</v>
      </c>
      <c r="C152" s="155"/>
      <c r="D152" s="18" t="s">
        <v>196</v>
      </c>
      <c r="E152" s="34">
        <v>9</v>
      </c>
      <c r="F152" s="34" t="s">
        <v>16</v>
      </c>
      <c r="G152" s="73"/>
      <c r="H152" s="76">
        <f t="shared" si="9"/>
        <v>0</v>
      </c>
    </row>
    <row r="153" spans="2:8" ht="49.9" customHeight="1" x14ac:dyDescent="0.3">
      <c r="B153" s="135" t="s">
        <v>230</v>
      </c>
      <c r="C153" s="155"/>
      <c r="D153" s="18" t="s">
        <v>198</v>
      </c>
      <c r="E153" s="34">
        <v>48</v>
      </c>
      <c r="F153" s="34" t="s">
        <v>16</v>
      </c>
      <c r="G153" s="73"/>
      <c r="H153" s="76">
        <f t="shared" si="9"/>
        <v>0</v>
      </c>
    </row>
    <row r="154" spans="2:8" ht="49.9" customHeight="1" x14ac:dyDescent="0.3">
      <c r="B154" s="135" t="s">
        <v>231</v>
      </c>
      <c r="C154" s="155"/>
      <c r="D154" s="18" t="s">
        <v>200</v>
      </c>
      <c r="E154" s="34">
        <v>20</v>
      </c>
      <c r="F154" s="34" t="s">
        <v>16</v>
      </c>
      <c r="G154" s="73"/>
      <c r="H154" s="76">
        <f t="shared" si="9"/>
        <v>0</v>
      </c>
    </row>
    <row r="155" spans="2:8" ht="49.9" customHeight="1" x14ac:dyDescent="0.3">
      <c r="B155" s="135" t="s">
        <v>232</v>
      </c>
      <c r="C155" s="155"/>
      <c r="D155" s="18" t="s">
        <v>201</v>
      </c>
      <c r="E155" s="34">
        <v>3</v>
      </c>
      <c r="F155" s="34" t="s">
        <v>16</v>
      </c>
      <c r="G155" s="73"/>
      <c r="H155" s="76">
        <f t="shared" si="9"/>
        <v>0</v>
      </c>
    </row>
    <row r="156" spans="2:8" ht="49.9" customHeight="1" x14ac:dyDescent="0.3">
      <c r="B156" s="135" t="s">
        <v>233</v>
      </c>
      <c r="C156" s="155"/>
      <c r="D156" s="18" t="s">
        <v>202</v>
      </c>
      <c r="E156" s="34">
        <v>2</v>
      </c>
      <c r="F156" s="34" t="s">
        <v>16</v>
      </c>
      <c r="G156" s="73"/>
      <c r="H156" s="76">
        <f t="shared" si="9"/>
        <v>0</v>
      </c>
    </row>
    <row r="157" spans="2:8" ht="49.9" customHeight="1" x14ac:dyDescent="0.3">
      <c r="B157" s="135" t="s">
        <v>234</v>
      </c>
      <c r="C157" s="155"/>
      <c r="D157" s="18" t="s">
        <v>204</v>
      </c>
      <c r="E157" s="34">
        <v>8</v>
      </c>
      <c r="F157" s="34" t="s">
        <v>16</v>
      </c>
      <c r="G157" s="73"/>
      <c r="H157" s="76">
        <f t="shared" si="9"/>
        <v>0</v>
      </c>
    </row>
    <row r="158" spans="2:8" ht="49.9" customHeight="1" x14ac:dyDescent="0.3">
      <c r="B158" s="135" t="s">
        <v>235</v>
      </c>
      <c r="C158" s="155"/>
      <c r="D158" s="18" t="s">
        <v>205</v>
      </c>
      <c r="E158" s="34">
        <v>4</v>
      </c>
      <c r="F158" s="34" t="s">
        <v>16</v>
      </c>
      <c r="G158" s="73"/>
      <c r="H158" s="76">
        <f t="shared" si="9"/>
        <v>0</v>
      </c>
    </row>
    <row r="159" spans="2:8" ht="49.9" customHeight="1" x14ac:dyDescent="0.3">
      <c r="B159" s="135" t="s">
        <v>236</v>
      </c>
      <c r="C159" s="155"/>
      <c r="D159" s="18" t="s">
        <v>206</v>
      </c>
      <c r="E159" s="34">
        <v>2</v>
      </c>
      <c r="F159" s="34" t="s">
        <v>16</v>
      </c>
      <c r="G159" s="73"/>
      <c r="H159" s="76">
        <f t="shared" si="9"/>
        <v>0</v>
      </c>
    </row>
    <row r="160" spans="2:8" ht="49.9" customHeight="1" x14ac:dyDescent="0.3">
      <c r="B160" s="140" t="s">
        <v>237</v>
      </c>
      <c r="C160" s="156"/>
      <c r="D160" s="65" t="s">
        <v>406</v>
      </c>
      <c r="E160" s="85">
        <v>55500</v>
      </c>
      <c r="F160" s="86" t="s">
        <v>26</v>
      </c>
      <c r="G160" s="73"/>
      <c r="H160" s="87">
        <f>SUM(E160*G160)</f>
        <v>0</v>
      </c>
    </row>
    <row r="161" spans="2:9" ht="49.9" customHeight="1" x14ac:dyDescent="0.3">
      <c r="B161" s="140" t="s">
        <v>388</v>
      </c>
      <c r="C161" s="156"/>
      <c r="D161" s="65" t="s">
        <v>407</v>
      </c>
      <c r="E161" s="85">
        <v>7500</v>
      </c>
      <c r="F161" s="86" t="s">
        <v>26</v>
      </c>
      <c r="G161" s="73"/>
      <c r="H161" s="87">
        <f>SUM(E161*G161)</f>
        <v>0</v>
      </c>
    </row>
    <row r="162" spans="2:9" ht="49.9" customHeight="1" x14ac:dyDescent="0.3">
      <c r="B162" s="135" t="s">
        <v>238</v>
      </c>
      <c r="C162" s="155"/>
      <c r="D162" s="18" t="s">
        <v>208</v>
      </c>
      <c r="E162" s="34">
        <v>2</v>
      </c>
      <c r="F162" s="34" t="s">
        <v>16</v>
      </c>
      <c r="G162" s="73"/>
      <c r="H162" s="76">
        <f t="shared" si="9"/>
        <v>0</v>
      </c>
    </row>
    <row r="163" spans="2:9" ht="49.9" customHeight="1" x14ac:dyDescent="0.3">
      <c r="B163" s="135" t="s">
        <v>239</v>
      </c>
      <c r="C163" s="155"/>
      <c r="D163" s="18" t="s">
        <v>310</v>
      </c>
      <c r="E163" s="34">
        <v>1</v>
      </c>
      <c r="F163" s="34" t="s">
        <v>16</v>
      </c>
      <c r="G163" s="73"/>
      <c r="H163" s="76">
        <f t="shared" si="9"/>
        <v>0</v>
      </c>
    </row>
    <row r="164" spans="2:9" ht="49.9" customHeight="1" x14ac:dyDescent="0.3">
      <c r="B164" s="135" t="s">
        <v>240</v>
      </c>
      <c r="C164" s="155"/>
      <c r="D164" s="18" t="s">
        <v>299</v>
      </c>
      <c r="E164" s="34">
        <v>8</v>
      </c>
      <c r="F164" s="34" t="s">
        <v>16</v>
      </c>
      <c r="G164" s="73"/>
      <c r="H164" s="76">
        <f t="shared" si="9"/>
        <v>0</v>
      </c>
    </row>
    <row r="165" spans="2:9" ht="49.9" customHeight="1" x14ac:dyDescent="0.3">
      <c r="B165" s="140" t="s">
        <v>241</v>
      </c>
      <c r="C165" s="156"/>
      <c r="D165" s="65" t="s">
        <v>408</v>
      </c>
      <c r="E165" s="85">
        <v>5500</v>
      </c>
      <c r="F165" s="86" t="s">
        <v>221</v>
      </c>
      <c r="G165" s="73"/>
      <c r="H165" s="87">
        <f t="shared" si="9"/>
        <v>0</v>
      </c>
    </row>
    <row r="166" spans="2:9" ht="56.45" customHeight="1" x14ac:dyDescent="0.3">
      <c r="B166" s="140" t="s">
        <v>242</v>
      </c>
      <c r="C166" s="156"/>
      <c r="D166" s="90" t="s">
        <v>409</v>
      </c>
      <c r="E166" s="85">
        <v>1200</v>
      </c>
      <c r="F166" s="86" t="s">
        <v>18</v>
      </c>
      <c r="G166" s="73"/>
      <c r="H166" s="87">
        <f t="shared" ref="H166" si="10">SUM(E166*G166)</f>
        <v>0</v>
      </c>
    </row>
    <row r="167" spans="2:9" ht="49.9" customHeight="1" x14ac:dyDescent="0.3">
      <c r="B167" s="135" t="s">
        <v>243</v>
      </c>
      <c r="C167" s="155"/>
      <c r="D167" s="19" t="s">
        <v>209</v>
      </c>
      <c r="E167" s="54">
        <v>4500</v>
      </c>
      <c r="F167" s="34" t="s">
        <v>18</v>
      </c>
      <c r="G167" s="73"/>
      <c r="H167" s="76">
        <f t="shared" si="9"/>
        <v>0</v>
      </c>
    </row>
    <row r="168" spans="2:9" ht="49.9" customHeight="1" x14ac:dyDescent="0.3">
      <c r="B168" s="135" t="s">
        <v>244</v>
      </c>
      <c r="C168" s="155"/>
      <c r="D168" s="19" t="s">
        <v>210</v>
      </c>
      <c r="E168" s="34">
        <v>400</v>
      </c>
      <c r="F168" s="34" t="s">
        <v>18</v>
      </c>
      <c r="G168" s="73"/>
      <c r="H168" s="76">
        <f t="shared" si="9"/>
        <v>0</v>
      </c>
    </row>
    <row r="169" spans="2:9" ht="61.9" customHeight="1" x14ac:dyDescent="0.3">
      <c r="B169" s="140" t="s">
        <v>245</v>
      </c>
      <c r="C169" s="156"/>
      <c r="D169" s="65" t="s">
        <v>410</v>
      </c>
      <c r="E169" s="85">
        <v>4100</v>
      </c>
      <c r="F169" s="86" t="s">
        <v>18</v>
      </c>
      <c r="G169" s="73"/>
      <c r="H169" s="76">
        <f t="shared" si="9"/>
        <v>0</v>
      </c>
      <c r="I169" s="122"/>
    </row>
    <row r="170" spans="2:9" ht="49.9" customHeight="1" x14ac:dyDescent="0.3">
      <c r="B170" s="135" t="s">
        <v>246</v>
      </c>
      <c r="C170" s="155"/>
      <c r="D170" s="18" t="s">
        <v>300</v>
      </c>
      <c r="E170" s="54">
        <v>3000</v>
      </c>
      <c r="F170" s="34" t="s">
        <v>10</v>
      </c>
      <c r="G170" s="73"/>
      <c r="H170" s="76">
        <f t="shared" si="9"/>
        <v>0</v>
      </c>
    </row>
    <row r="171" spans="2:9" ht="49.9" customHeight="1" x14ac:dyDescent="0.3">
      <c r="B171" s="135" t="s">
        <v>247</v>
      </c>
      <c r="C171" s="155"/>
      <c r="D171" s="19" t="s">
        <v>211</v>
      </c>
      <c r="E171" s="34">
        <v>80</v>
      </c>
      <c r="F171" s="34" t="s">
        <v>10</v>
      </c>
      <c r="G171" s="73"/>
      <c r="H171" s="76">
        <f t="shared" si="9"/>
        <v>0</v>
      </c>
    </row>
    <row r="172" spans="2:9" ht="49.9" customHeight="1" x14ac:dyDescent="0.3">
      <c r="B172" s="135" t="s">
        <v>248</v>
      </c>
      <c r="C172" s="155"/>
      <c r="D172" s="18" t="s">
        <v>212</v>
      </c>
      <c r="E172" s="54">
        <v>5000</v>
      </c>
      <c r="F172" s="34" t="s">
        <v>18</v>
      </c>
      <c r="G172" s="73"/>
      <c r="H172" s="76">
        <f t="shared" si="9"/>
        <v>0</v>
      </c>
    </row>
    <row r="173" spans="2:9" ht="49.9" customHeight="1" x14ac:dyDescent="0.3">
      <c r="B173" s="135" t="s">
        <v>249</v>
      </c>
      <c r="C173" s="155"/>
      <c r="D173" s="18" t="s">
        <v>213</v>
      </c>
      <c r="E173" s="54">
        <v>2500</v>
      </c>
      <c r="F173" s="34" t="s">
        <v>18</v>
      </c>
      <c r="G173" s="73"/>
      <c r="H173" s="76">
        <f t="shared" si="9"/>
        <v>0</v>
      </c>
    </row>
    <row r="174" spans="2:9" ht="49.9" customHeight="1" x14ac:dyDescent="0.3">
      <c r="B174" s="135" t="s">
        <v>250</v>
      </c>
      <c r="C174" s="155"/>
      <c r="D174" s="18" t="s">
        <v>214</v>
      </c>
      <c r="E174" s="34">
        <v>3</v>
      </c>
      <c r="F174" s="34" t="s">
        <v>16</v>
      </c>
      <c r="G174" s="73"/>
      <c r="H174" s="76">
        <f t="shared" si="9"/>
        <v>0</v>
      </c>
    </row>
    <row r="175" spans="2:9" ht="49.9" customHeight="1" x14ac:dyDescent="0.3">
      <c r="B175" s="135" t="s">
        <v>251</v>
      </c>
      <c r="C175" s="155"/>
      <c r="D175" s="18" t="s">
        <v>215</v>
      </c>
      <c r="E175" s="34">
        <v>4</v>
      </c>
      <c r="F175" s="34" t="s">
        <v>16</v>
      </c>
      <c r="G175" s="73"/>
      <c r="H175" s="76">
        <f t="shared" si="9"/>
        <v>0</v>
      </c>
    </row>
    <row r="176" spans="2:9" ht="49.9" customHeight="1" x14ac:dyDescent="0.3">
      <c r="B176" s="135" t="s">
        <v>252</v>
      </c>
      <c r="C176" s="155"/>
      <c r="D176" s="18" t="s">
        <v>216</v>
      </c>
      <c r="E176" s="34">
        <v>6</v>
      </c>
      <c r="F176" s="34" t="s">
        <v>16</v>
      </c>
      <c r="G176" s="73"/>
      <c r="H176" s="76">
        <f t="shared" si="9"/>
        <v>0</v>
      </c>
    </row>
    <row r="177" spans="2:8" ht="49.9" customHeight="1" x14ac:dyDescent="0.3">
      <c r="B177" s="135" t="s">
        <v>253</v>
      </c>
      <c r="C177" s="155"/>
      <c r="D177" s="18" t="s">
        <v>217</v>
      </c>
      <c r="E177" s="34">
        <v>1</v>
      </c>
      <c r="F177" s="34" t="s">
        <v>7</v>
      </c>
      <c r="G177" s="73"/>
      <c r="H177" s="76">
        <f t="shared" si="9"/>
        <v>0</v>
      </c>
    </row>
    <row r="178" spans="2:8" ht="49.9" customHeight="1" x14ac:dyDescent="0.3">
      <c r="B178" s="135" t="s">
        <v>254</v>
      </c>
      <c r="C178" s="155"/>
      <c r="D178" s="18" t="s">
        <v>301</v>
      </c>
      <c r="E178" s="34">
        <v>1</v>
      </c>
      <c r="F178" s="34" t="s">
        <v>7</v>
      </c>
      <c r="G178" s="73"/>
      <c r="H178" s="76">
        <f t="shared" si="9"/>
        <v>0</v>
      </c>
    </row>
    <row r="179" spans="2:8" ht="49.9" customHeight="1" x14ac:dyDescent="0.3">
      <c r="B179" s="135" t="s">
        <v>255</v>
      </c>
      <c r="C179" s="155"/>
      <c r="D179" s="18" t="s">
        <v>218</v>
      </c>
      <c r="E179" s="34">
        <v>4</v>
      </c>
      <c r="F179" s="34" t="s">
        <v>16</v>
      </c>
      <c r="G179" s="73"/>
      <c r="H179" s="76">
        <f t="shared" si="9"/>
        <v>0</v>
      </c>
    </row>
    <row r="180" spans="2:8" ht="49.9" customHeight="1" x14ac:dyDescent="0.3">
      <c r="B180" s="135" t="s">
        <v>256</v>
      </c>
      <c r="C180" s="155"/>
      <c r="D180" s="18" t="s">
        <v>219</v>
      </c>
      <c r="E180" s="34">
        <v>120</v>
      </c>
      <c r="F180" s="34" t="s">
        <v>9</v>
      </c>
      <c r="G180" s="73"/>
      <c r="H180" s="76">
        <f t="shared" si="9"/>
        <v>0</v>
      </c>
    </row>
    <row r="181" spans="2:8" ht="49.9" customHeight="1" x14ac:dyDescent="0.3">
      <c r="B181" s="135" t="s">
        <v>257</v>
      </c>
      <c r="C181" s="155"/>
      <c r="D181" s="18" t="s">
        <v>220</v>
      </c>
      <c r="E181" s="34">
        <v>1</v>
      </c>
      <c r="F181" s="34" t="s">
        <v>7</v>
      </c>
      <c r="G181" s="73"/>
      <c r="H181" s="76">
        <f t="shared" si="9"/>
        <v>0</v>
      </c>
    </row>
    <row r="182" spans="2:8" ht="49.9" customHeight="1" x14ac:dyDescent="0.3">
      <c r="B182" s="140" t="s">
        <v>389</v>
      </c>
      <c r="C182" s="155"/>
      <c r="D182" s="65" t="s">
        <v>411</v>
      </c>
      <c r="E182" s="34">
        <v>0</v>
      </c>
      <c r="F182" s="34" t="s">
        <v>7</v>
      </c>
      <c r="G182" s="73"/>
      <c r="H182" s="76">
        <f t="shared" si="9"/>
        <v>0</v>
      </c>
    </row>
    <row r="183" spans="2:8" ht="49.9" customHeight="1" x14ac:dyDescent="0.3">
      <c r="B183" s="140" t="s">
        <v>258</v>
      </c>
      <c r="C183" s="156"/>
      <c r="D183" s="65" t="s">
        <v>411</v>
      </c>
      <c r="E183" s="86">
        <v>0</v>
      </c>
      <c r="F183" s="86" t="s">
        <v>10</v>
      </c>
      <c r="G183" s="73"/>
      <c r="H183" s="87">
        <f t="shared" si="9"/>
        <v>0</v>
      </c>
    </row>
    <row r="184" spans="2:8" ht="49.9" customHeight="1" x14ac:dyDescent="0.3">
      <c r="B184" s="135" t="s">
        <v>259</v>
      </c>
      <c r="C184" s="155"/>
      <c r="D184" s="48" t="s">
        <v>302</v>
      </c>
      <c r="E184" s="34">
        <v>2</v>
      </c>
      <c r="F184" s="34" t="s">
        <v>16</v>
      </c>
      <c r="G184" s="73"/>
      <c r="H184" s="76">
        <f t="shared" si="9"/>
        <v>0</v>
      </c>
    </row>
    <row r="185" spans="2:8" ht="49.9" customHeight="1" x14ac:dyDescent="0.25">
      <c r="B185" s="135" t="s">
        <v>260</v>
      </c>
      <c r="C185" s="158"/>
      <c r="D185" s="146" t="s">
        <v>6</v>
      </c>
      <c r="E185" s="138">
        <v>1</v>
      </c>
      <c r="F185" s="138" t="s">
        <v>7</v>
      </c>
      <c r="G185" s="73"/>
      <c r="H185" s="76">
        <f t="shared" si="9"/>
        <v>0</v>
      </c>
    </row>
    <row r="186" spans="2:8" ht="49.9" customHeight="1" x14ac:dyDescent="0.25">
      <c r="B186" s="135" t="s">
        <v>261</v>
      </c>
      <c r="C186" s="158"/>
      <c r="D186" s="146" t="s">
        <v>368</v>
      </c>
      <c r="E186" s="138">
        <v>1</v>
      </c>
      <c r="F186" s="138" t="s">
        <v>7</v>
      </c>
      <c r="G186" s="73"/>
      <c r="H186" s="76">
        <f t="shared" si="9"/>
        <v>0</v>
      </c>
    </row>
    <row r="187" spans="2:8" ht="45.6" customHeight="1" x14ac:dyDescent="0.3">
      <c r="B187" s="123"/>
      <c r="C187" s="118"/>
      <c r="D187" s="151" t="s">
        <v>369</v>
      </c>
      <c r="E187" s="124"/>
      <c r="F187" s="124"/>
      <c r="G187" s="119"/>
      <c r="H187" s="76">
        <f>SUM(H144:H186)</f>
        <v>0</v>
      </c>
    </row>
    <row r="188" spans="2:8" ht="61.9" customHeight="1" x14ac:dyDescent="0.3">
      <c r="B188" s="135" t="s">
        <v>262</v>
      </c>
      <c r="C188" s="118"/>
      <c r="D188" s="152" t="s">
        <v>377</v>
      </c>
      <c r="E188" s="150">
        <v>5</v>
      </c>
      <c r="F188" s="160" t="s">
        <v>365</v>
      </c>
      <c r="G188" s="119"/>
      <c r="H188" s="149">
        <f>H187*5%</f>
        <v>0</v>
      </c>
    </row>
    <row r="189" spans="2:8" ht="100.15" customHeight="1" x14ac:dyDescent="0.3">
      <c r="B189" s="118"/>
      <c r="C189" s="118"/>
      <c r="D189" s="161" t="s">
        <v>375</v>
      </c>
      <c r="E189" s="119"/>
      <c r="F189" s="119"/>
      <c r="G189" s="119"/>
      <c r="H189" s="159">
        <f>H187+H188</f>
        <v>0</v>
      </c>
    </row>
    <row r="190" spans="2:8" ht="49.9" customHeight="1" x14ac:dyDescent="0.4">
      <c r="B190" s="118"/>
      <c r="C190" s="118"/>
      <c r="D190" s="162" t="s">
        <v>370</v>
      </c>
      <c r="E190" s="119"/>
      <c r="F190" s="119"/>
      <c r="G190" s="119"/>
      <c r="H190" s="125"/>
    </row>
    <row r="191" spans="2:8" ht="49.9" customHeight="1" x14ac:dyDescent="0.25">
      <c r="B191" s="135" t="s">
        <v>263</v>
      </c>
      <c r="C191" s="158"/>
      <c r="D191" s="146" t="s">
        <v>190</v>
      </c>
      <c r="E191" s="139">
        <v>1340</v>
      </c>
      <c r="F191" s="138" t="s">
        <v>10</v>
      </c>
      <c r="G191" s="73"/>
      <c r="H191" s="164">
        <f>SUM(E191*G191)</f>
        <v>0</v>
      </c>
    </row>
    <row r="192" spans="2:8" ht="49.9" customHeight="1" x14ac:dyDescent="0.25">
      <c r="B192" s="135" t="s">
        <v>264</v>
      </c>
      <c r="C192" s="158"/>
      <c r="D192" s="146" t="s">
        <v>197</v>
      </c>
      <c r="E192" s="138">
        <v>36</v>
      </c>
      <c r="F192" s="138" t="s">
        <v>16</v>
      </c>
      <c r="G192" s="73"/>
      <c r="H192" s="164">
        <f>SUM(E192*G192)</f>
        <v>0</v>
      </c>
    </row>
    <row r="193" spans="1:8" ht="49.9" customHeight="1" x14ac:dyDescent="0.25">
      <c r="B193" s="135" t="s">
        <v>265</v>
      </c>
      <c r="C193" s="158"/>
      <c r="D193" s="146" t="s">
        <v>203</v>
      </c>
      <c r="E193" s="138">
        <v>5</v>
      </c>
      <c r="F193" s="138" t="s">
        <v>16</v>
      </c>
      <c r="G193" s="73"/>
      <c r="H193" s="164">
        <f>SUM(E193*G193)</f>
        <v>0</v>
      </c>
    </row>
    <row r="194" spans="1:8" ht="80.45" customHeight="1" x14ac:dyDescent="0.25">
      <c r="B194" s="140" t="s">
        <v>303</v>
      </c>
      <c r="C194" s="158"/>
      <c r="D194" s="147" t="s">
        <v>412</v>
      </c>
      <c r="E194" s="144">
        <v>1</v>
      </c>
      <c r="F194" s="144" t="s">
        <v>7</v>
      </c>
      <c r="G194" s="73"/>
      <c r="H194" s="165">
        <f>SUM(E194*G194)</f>
        <v>0</v>
      </c>
    </row>
    <row r="195" spans="1:8" ht="49.9" customHeight="1" x14ac:dyDescent="0.25">
      <c r="B195" s="135" t="s">
        <v>304</v>
      </c>
      <c r="C195" s="158"/>
      <c r="D195" s="163" t="s">
        <v>371</v>
      </c>
      <c r="E195" s="150">
        <v>1</v>
      </c>
      <c r="F195" s="150" t="s">
        <v>7</v>
      </c>
      <c r="G195" s="73"/>
      <c r="H195" s="165">
        <f>SUM(E195*G195)</f>
        <v>0</v>
      </c>
    </row>
    <row r="196" spans="1:8" ht="46.15" customHeight="1" x14ac:dyDescent="0.3">
      <c r="B196" s="123"/>
      <c r="C196" s="126"/>
      <c r="D196" s="151" t="s">
        <v>372</v>
      </c>
      <c r="E196" s="127"/>
      <c r="F196" s="127"/>
      <c r="G196" s="127"/>
      <c r="H196" s="164">
        <f>SUM(H191:H195)</f>
        <v>0</v>
      </c>
    </row>
    <row r="197" spans="1:8" ht="70.150000000000006" customHeight="1" x14ac:dyDescent="0.3">
      <c r="B197" s="135" t="s">
        <v>305</v>
      </c>
      <c r="C197" s="126"/>
      <c r="D197" s="152" t="s">
        <v>378</v>
      </c>
      <c r="E197" s="150">
        <v>5</v>
      </c>
      <c r="F197" s="160" t="s">
        <v>365</v>
      </c>
      <c r="G197" s="127"/>
      <c r="H197" s="149">
        <f>H196*5%</f>
        <v>0</v>
      </c>
    </row>
    <row r="198" spans="1:8" ht="124.9" customHeight="1" x14ac:dyDescent="0.3">
      <c r="B198" s="123"/>
      <c r="C198" s="123"/>
      <c r="D198" s="161" t="s">
        <v>381</v>
      </c>
      <c r="E198" s="127"/>
      <c r="F198" s="127"/>
      <c r="G198" s="126"/>
      <c r="H198" s="166">
        <f>H196+H197</f>
        <v>0</v>
      </c>
    </row>
    <row r="199" spans="1:8" ht="62.45" customHeight="1" x14ac:dyDescent="0.4">
      <c r="B199" s="123"/>
      <c r="C199" s="126"/>
      <c r="D199" s="167" t="s">
        <v>373</v>
      </c>
      <c r="E199" s="123"/>
      <c r="F199" s="123"/>
      <c r="G199" s="123"/>
      <c r="H199" s="126"/>
    </row>
    <row r="200" spans="1:8" ht="49.9" customHeight="1" x14ac:dyDescent="0.3">
      <c r="B200" s="135" t="s">
        <v>306</v>
      </c>
      <c r="C200" s="168"/>
      <c r="D200" s="146" t="s">
        <v>193</v>
      </c>
      <c r="E200" s="138">
        <v>145</v>
      </c>
      <c r="F200" s="138" t="s">
        <v>10</v>
      </c>
      <c r="G200" s="96"/>
      <c r="H200" s="169">
        <f>SUM(E200*G200)</f>
        <v>0</v>
      </c>
    </row>
    <row r="201" spans="1:8" ht="49.9" customHeight="1" x14ac:dyDescent="0.3">
      <c r="B201" s="135" t="s">
        <v>307</v>
      </c>
      <c r="C201" s="168"/>
      <c r="D201" s="146" t="s">
        <v>199</v>
      </c>
      <c r="E201" s="138">
        <v>100</v>
      </c>
      <c r="F201" s="138" t="s">
        <v>16</v>
      </c>
      <c r="G201" s="96"/>
      <c r="H201" s="169">
        <f t="shared" ref="H201:H204" si="11">SUM(E201*G201)</f>
        <v>0</v>
      </c>
    </row>
    <row r="202" spans="1:8" ht="49.9" customHeight="1" x14ac:dyDescent="0.3">
      <c r="B202" s="135" t="s">
        <v>308</v>
      </c>
      <c r="C202" s="168"/>
      <c r="D202" s="146" t="s">
        <v>299</v>
      </c>
      <c r="E202" s="138">
        <v>10</v>
      </c>
      <c r="F202" s="138" t="s">
        <v>16</v>
      </c>
      <c r="G202" s="96"/>
      <c r="H202" s="169">
        <f t="shared" si="11"/>
        <v>0</v>
      </c>
    </row>
    <row r="203" spans="1:8" s="129" customFormat="1" ht="49.9" customHeight="1" x14ac:dyDescent="0.3">
      <c r="A203" s="128">
        <v>52</v>
      </c>
      <c r="B203" s="135" t="s">
        <v>309</v>
      </c>
      <c r="C203" s="168"/>
      <c r="D203" s="18" t="s">
        <v>311</v>
      </c>
      <c r="E203" s="138">
        <v>7</v>
      </c>
      <c r="F203" s="138" t="s">
        <v>16</v>
      </c>
      <c r="G203" s="96"/>
      <c r="H203" s="169">
        <f t="shared" si="11"/>
        <v>0</v>
      </c>
    </row>
    <row r="204" spans="1:8" ht="49.9" customHeight="1" x14ac:dyDescent="0.3">
      <c r="B204" s="135" t="s">
        <v>312</v>
      </c>
      <c r="C204" s="168"/>
      <c r="D204" s="146" t="s">
        <v>207</v>
      </c>
      <c r="E204" s="138">
        <v>2</v>
      </c>
      <c r="F204" s="138" t="s">
        <v>16</v>
      </c>
      <c r="G204" s="96"/>
      <c r="H204" s="169">
        <f t="shared" si="11"/>
        <v>0</v>
      </c>
    </row>
    <row r="205" spans="1:8" ht="54.6" customHeight="1" x14ac:dyDescent="0.3">
      <c r="B205" s="121"/>
      <c r="C205" s="121"/>
      <c r="D205" s="161" t="s">
        <v>374</v>
      </c>
      <c r="E205" s="130"/>
      <c r="F205" s="130"/>
      <c r="G205" s="121"/>
      <c r="H205" s="169">
        <f>SUM(H200:H204)</f>
        <v>0</v>
      </c>
    </row>
    <row r="206" spans="1:8" ht="73.900000000000006" customHeight="1" x14ac:dyDescent="0.3">
      <c r="B206" s="135" t="s">
        <v>313</v>
      </c>
      <c r="C206" s="121"/>
      <c r="D206" s="152" t="s">
        <v>379</v>
      </c>
      <c r="E206" s="150">
        <v>10</v>
      </c>
      <c r="F206" s="160" t="s">
        <v>365</v>
      </c>
      <c r="G206" s="116"/>
      <c r="H206" s="149">
        <f>H205*10%</f>
        <v>0</v>
      </c>
    </row>
    <row r="207" spans="1:8" ht="108" customHeight="1" x14ac:dyDescent="0.3">
      <c r="B207" s="121"/>
      <c r="C207" s="121"/>
      <c r="D207" s="161" t="s">
        <v>380</v>
      </c>
      <c r="E207" s="173"/>
      <c r="F207" s="173"/>
      <c r="G207" s="116"/>
      <c r="H207" s="170">
        <f>H205+H206</f>
        <v>0</v>
      </c>
    </row>
    <row r="208" spans="1:8" ht="40.15" customHeight="1" x14ac:dyDescent="0.3">
      <c r="B208" s="121"/>
      <c r="C208" s="121"/>
      <c r="D208" s="131"/>
      <c r="E208" s="131"/>
      <c r="F208" s="131"/>
      <c r="G208" s="121"/>
      <c r="H208" s="121"/>
    </row>
    <row r="209" spans="2:8" ht="136.9" customHeight="1" x14ac:dyDescent="0.4">
      <c r="B209" s="121"/>
      <c r="C209" s="121"/>
      <c r="D209" s="174" t="s">
        <v>383</v>
      </c>
      <c r="E209" s="175"/>
      <c r="F209" s="175"/>
      <c r="G209" s="176"/>
      <c r="H209" s="94">
        <f>H207+H198+H189+H142</f>
        <v>0</v>
      </c>
    </row>
    <row r="210" spans="2:8" ht="40.15" customHeight="1" x14ac:dyDescent="0.25">
      <c r="B210" s="132"/>
      <c r="C210" s="132"/>
      <c r="D210" s="133"/>
      <c r="E210" s="133"/>
      <c r="F210" s="133"/>
      <c r="G210" s="132"/>
      <c r="H210" s="132"/>
    </row>
    <row r="211" spans="2:8" x14ac:dyDescent="0.25">
      <c r="B211" s="132"/>
      <c r="C211" s="132"/>
      <c r="D211" s="133"/>
      <c r="E211" s="133"/>
      <c r="F211" s="133"/>
      <c r="G211" s="132"/>
      <c r="H211" s="132"/>
    </row>
    <row r="212" spans="2:8" x14ac:dyDescent="0.25">
      <c r="B212" s="132"/>
      <c r="C212" s="132"/>
      <c r="D212" s="133"/>
      <c r="E212" s="133"/>
      <c r="F212" s="133"/>
      <c r="G212" s="132"/>
      <c r="H212" s="132"/>
    </row>
    <row r="213" spans="2:8" x14ac:dyDescent="0.25">
      <c r="B213" s="132"/>
      <c r="C213" s="132"/>
      <c r="D213" s="133"/>
      <c r="E213" s="133"/>
      <c r="F213" s="133"/>
      <c r="G213" s="132"/>
      <c r="H213" s="132"/>
    </row>
    <row r="214" spans="2:8" x14ac:dyDescent="0.25">
      <c r="B214" s="132"/>
      <c r="C214" s="132"/>
      <c r="D214" s="133"/>
      <c r="E214" s="133"/>
      <c r="F214" s="133"/>
      <c r="G214" s="132"/>
      <c r="H214" s="132"/>
    </row>
    <row r="215" spans="2:8" x14ac:dyDescent="0.25">
      <c r="H215" s="132"/>
    </row>
  </sheetData>
  <sheetProtection algorithmName="SHA-512" hashValue="hvyqfU75UlWoZE0ZoU3FEtKMP87J5Zlrlpyq96DVRdi16p0C+YdDEhfLupJv16/3tCkR4df+34zs6WVDZOYZGg==" saltValue="qJPA5QUmekkXVmnMp/hJxg==" spinCount="100000" sheet="1" objects="1" scenarios="1" selectLockedCells="1"/>
  <mergeCells count="5">
    <mergeCell ref="E207:F207"/>
    <mergeCell ref="D209:G209"/>
    <mergeCell ref="B1:H1"/>
    <mergeCell ref="B2:H2"/>
    <mergeCell ref="B3:H3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>&amp;RIFB#15-0465-OV
Addendum #5</oddHeader>
    <oddFooter xml:space="preserve">&amp;L&amp;14BIDDER:_____________________________________
AUTHORIZED SIGNATURE:__________________________________&amp;R
&amp;14&amp;P
Bid "A", IFB#15-0465-OV,
Based on 730 Calendar Day 
Completion Time
Addendum #5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abSelected="1" topLeftCell="B1" zoomScale="70" zoomScaleNormal="70" zoomScaleSheetLayoutView="80" zoomScalePageLayoutView="60" workbookViewId="0">
      <selection activeCell="G5" sqref="G5"/>
    </sheetView>
  </sheetViews>
  <sheetFormatPr defaultRowHeight="15" x14ac:dyDescent="0.25"/>
  <cols>
    <col min="1" max="1" width="4.28515625" hidden="1" customWidth="1"/>
    <col min="2" max="2" width="8.85546875" customWidth="1"/>
    <col min="3" max="3" width="17.7109375" customWidth="1"/>
    <col min="4" max="4" width="46.7109375" customWidth="1"/>
    <col min="5" max="5" width="9.28515625" style="8" customWidth="1"/>
    <col min="6" max="6" width="10.5703125" customWidth="1"/>
    <col min="7" max="7" width="20.28515625" customWidth="1"/>
    <col min="8" max="8" width="30" customWidth="1"/>
  </cols>
  <sheetData>
    <row r="1" spans="1:96" ht="39" customHeight="1" x14ac:dyDescent="0.35">
      <c r="B1" s="181" t="s">
        <v>422</v>
      </c>
      <c r="C1" s="182"/>
      <c r="D1" s="182"/>
      <c r="E1" s="182"/>
      <c r="F1" s="182"/>
      <c r="G1" s="182"/>
      <c r="H1" s="182"/>
    </row>
    <row r="2" spans="1:96" ht="70.150000000000006" customHeight="1" x14ac:dyDescent="0.35">
      <c r="B2" s="183" t="s">
        <v>384</v>
      </c>
      <c r="C2" s="183"/>
      <c r="D2" s="183"/>
      <c r="E2" s="183"/>
      <c r="F2" s="183"/>
      <c r="G2" s="183"/>
      <c r="H2" s="183"/>
    </row>
    <row r="3" spans="1:96" ht="27.6" customHeight="1" x14ac:dyDescent="0.35">
      <c r="B3" s="184" t="s">
        <v>386</v>
      </c>
      <c r="C3" s="184"/>
      <c r="D3" s="184"/>
      <c r="E3" s="184"/>
      <c r="F3" s="184"/>
      <c r="G3" s="184"/>
      <c r="H3" s="184"/>
    </row>
    <row r="4" spans="1:96" s="2" customFormat="1" ht="49.9" customHeight="1" thickBot="1" x14ac:dyDescent="0.35">
      <c r="A4" s="3" t="s">
        <v>0</v>
      </c>
      <c r="B4" s="29" t="s">
        <v>362</v>
      </c>
      <c r="C4" s="29" t="s">
        <v>363</v>
      </c>
      <c r="D4" s="30" t="s">
        <v>1</v>
      </c>
      <c r="E4" s="31" t="s">
        <v>364</v>
      </c>
      <c r="F4" s="29" t="s">
        <v>2</v>
      </c>
      <c r="G4" s="67" t="s">
        <v>3</v>
      </c>
      <c r="H4" s="67" t="s">
        <v>4</v>
      </c>
    </row>
    <row r="5" spans="1:96" s="2" customFormat="1" ht="49.9" customHeight="1" x14ac:dyDescent="0.25">
      <c r="A5" s="7">
        <v>1</v>
      </c>
      <c r="B5" s="42">
        <v>1</v>
      </c>
      <c r="C5" s="43" t="s">
        <v>5</v>
      </c>
      <c r="D5" s="44" t="s">
        <v>387</v>
      </c>
      <c r="E5" s="45">
        <v>1</v>
      </c>
      <c r="F5" s="45" t="s">
        <v>7</v>
      </c>
      <c r="G5" s="66"/>
      <c r="H5" s="68">
        <f>SUM(E5*G5)</f>
        <v>0</v>
      </c>
      <c r="J5" s="5"/>
    </row>
    <row r="6" spans="1:96" s="2" customFormat="1" ht="49.9" customHeight="1" x14ac:dyDescent="0.25">
      <c r="A6" s="38">
        <v>2</v>
      </c>
      <c r="B6" s="42">
        <f>B5+1</f>
        <v>2</v>
      </c>
      <c r="C6" s="43" t="s">
        <v>57</v>
      </c>
      <c r="D6" s="44" t="s">
        <v>8</v>
      </c>
      <c r="E6" s="45">
        <v>1</v>
      </c>
      <c r="F6" s="45" t="s">
        <v>7</v>
      </c>
      <c r="G6" s="66"/>
      <c r="H6" s="68">
        <f t="shared" ref="H6:H70" si="0">SUM(E6*G6)</f>
        <v>0</v>
      </c>
      <c r="J6" s="5"/>
    </row>
    <row r="7" spans="1:96" s="2" customFormat="1" ht="49.9" customHeight="1" x14ac:dyDescent="0.25">
      <c r="A7" s="38"/>
      <c r="B7" s="42">
        <f>B6+1</f>
        <v>3</v>
      </c>
      <c r="C7" s="43" t="s">
        <v>344</v>
      </c>
      <c r="D7" s="44" t="s">
        <v>345</v>
      </c>
      <c r="E7" s="45">
        <v>84</v>
      </c>
      <c r="F7" s="45" t="s">
        <v>346</v>
      </c>
      <c r="G7" s="66"/>
      <c r="H7" s="68">
        <f t="shared" si="0"/>
        <v>0</v>
      </c>
      <c r="J7" s="5"/>
    </row>
    <row r="8" spans="1:96" s="2" customFormat="1" ht="49.9" customHeight="1" x14ac:dyDescent="0.25">
      <c r="A8" s="38">
        <v>9</v>
      </c>
      <c r="B8" s="42">
        <f>B7+1</f>
        <v>4</v>
      </c>
      <c r="C8" s="43" t="s">
        <v>58</v>
      </c>
      <c r="D8" s="44" t="s">
        <v>13</v>
      </c>
      <c r="E8" s="55">
        <v>12192</v>
      </c>
      <c r="F8" s="45" t="s">
        <v>10</v>
      </c>
      <c r="G8" s="66"/>
      <c r="H8" s="68">
        <f t="shared" si="0"/>
        <v>0</v>
      </c>
      <c r="J8" s="5"/>
    </row>
    <row r="9" spans="1:96" s="2" customFormat="1" ht="49.9" customHeight="1" x14ac:dyDescent="0.25">
      <c r="A9" s="38">
        <v>7</v>
      </c>
      <c r="B9" s="42">
        <f t="shared" ref="B9:B72" si="1">B8+1</f>
        <v>5</v>
      </c>
      <c r="C9" s="43" t="s">
        <v>11</v>
      </c>
      <c r="D9" s="44" t="s">
        <v>12</v>
      </c>
      <c r="E9" s="45">
        <v>240</v>
      </c>
      <c r="F9" s="45" t="s">
        <v>10</v>
      </c>
      <c r="G9" s="66"/>
      <c r="H9" s="68">
        <f t="shared" si="0"/>
        <v>0</v>
      </c>
      <c r="J9" s="5"/>
    </row>
    <row r="10" spans="1:96" s="2" customFormat="1" ht="49.9" customHeight="1" x14ac:dyDescent="0.25">
      <c r="A10" s="38">
        <v>10</v>
      </c>
      <c r="B10" s="42">
        <f t="shared" si="1"/>
        <v>6</v>
      </c>
      <c r="C10" s="43" t="s">
        <v>14</v>
      </c>
      <c r="D10" s="44" t="s">
        <v>15</v>
      </c>
      <c r="E10" s="45">
        <v>2</v>
      </c>
      <c r="F10" s="45" t="s">
        <v>16</v>
      </c>
      <c r="G10" s="66"/>
      <c r="H10" s="68">
        <f t="shared" si="0"/>
        <v>0</v>
      </c>
      <c r="J10" s="5"/>
    </row>
    <row r="11" spans="1:96" s="2" customFormat="1" ht="49.9" customHeight="1" x14ac:dyDescent="0.25">
      <c r="A11" s="38">
        <v>6</v>
      </c>
      <c r="B11" s="42">
        <f t="shared" si="1"/>
        <v>7</v>
      </c>
      <c r="C11" s="43" t="s">
        <v>42</v>
      </c>
      <c r="D11" s="44" t="s">
        <v>41</v>
      </c>
      <c r="E11" s="45">
        <v>18</v>
      </c>
      <c r="F11" s="45" t="s">
        <v>16</v>
      </c>
      <c r="G11" s="66"/>
      <c r="H11" s="68">
        <f t="shared" si="0"/>
        <v>0</v>
      </c>
      <c r="J11" s="5"/>
    </row>
    <row r="12" spans="1:96" s="2" customFormat="1" ht="94.15" customHeight="1" x14ac:dyDescent="0.25">
      <c r="A12" s="38">
        <v>13</v>
      </c>
      <c r="B12" s="64">
        <f>B11+1</f>
        <v>8</v>
      </c>
      <c r="C12" s="78" t="s">
        <v>291</v>
      </c>
      <c r="D12" s="79" t="s">
        <v>413</v>
      </c>
      <c r="E12" s="80">
        <v>31.2</v>
      </c>
      <c r="F12" s="81" t="s">
        <v>17</v>
      </c>
      <c r="G12" s="82"/>
      <c r="H12" s="83">
        <f t="shared" si="0"/>
        <v>0</v>
      </c>
      <c r="I12" s="6"/>
      <c r="J12" s="5"/>
    </row>
    <row r="13" spans="1:96" s="2" customFormat="1" ht="49.9" customHeight="1" x14ac:dyDescent="0.25">
      <c r="A13" s="38">
        <v>16</v>
      </c>
      <c r="B13" s="42">
        <f>B12+1</f>
        <v>9</v>
      </c>
      <c r="C13" s="43" t="s">
        <v>19</v>
      </c>
      <c r="D13" s="44" t="s">
        <v>20</v>
      </c>
      <c r="E13" s="55">
        <v>39826</v>
      </c>
      <c r="F13" s="45" t="s">
        <v>9</v>
      </c>
      <c r="G13" s="66"/>
      <c r="H13" s="68">
        <f t="shared" si="0"/>
        <v>0</v>
      </c>
      <c r="J13" s="5"/>
    </row>
    <row r="14" spans="1:96" s="2" customFormat="1" ht="49.9" customHeight="1" x14ac:dyDescent="0.25">
      <c r="A14" s="38">
        <v>17</v>
      </c>
      <c r="B14" s="42">
        <f>B13+1</f>
        <v>10</v>
      </c>
      <c r="C14" s="43" t="s">
        <v>21</v>
      </c>
      <c r="D14" s="44" t="s">
        <v>290</v>
      </c>
      <c r="E14" s="55">
        <v>5300</v>
      </c>
      <c r="F14" s="45" t="s">
        <v>9</v>
      </c>
      <c r="G14" s="66"/>
      <c r="H14" s="68">
        <f>SUM(E14*G14)</f>
        <v>0</v>
      </c>
      <c r="J14" s="5"/>
    </row>
    <row r="15" spans="1:96" s="10" customFormat="1" ht="49.9" customHeight="1" x14ac:dyDescent="0.25">
      <c r="B15" s="42">
        <f>B14+1</f>
        <v>11</v>
      </c>
      <c r="C15" s="43" t="s">
        <v>275</v>
      </c>
      <c r="D15" s="44" t="s">
        <v>76</v>
      </c>
      <c r="E15" s="55">
        <v>4764</v>
      </c>
      <c r="F15" s="45" t="s">
        <v>9</v>
      </c>
      <c r="G15" s="66"/>
      <c r="H15" s="68">
        <f t="shared" si="0"/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</row>
    <row r="16" spans="1:96" s="2" customFormat="1" ht="49.9" customHeight="1" x14ac:dyDescent="0.25">
      <c r="A16" s="39">
        <v>19</v>
      </c>
      <c r="B16" s="42">
        <f>B15+1</f>
        <v>12</v>
      </c>
      <c r="C16" s="43" t="s">
        <v>22</v>
      </c>
      <c r="D16" s="44" t="s">
        <v>23</v>
      </c>
      <c r="E16" s="55">
        <v>37925</v>
      </c>
      <c r="F16" s="45" t="s">
        <v>9</v>
      </c>
      <c r="G16" s="66"/>
      <c r="H16" s="68">
        <f t="shared" si="0"/>
        <v>0</v>
      </c>
      <c r="J16" s="5"/>
    </row>
    <row r="17" spans="1:10" s="1" customFormat="1" ht="49.9" customHeight="1" x14ac:dyDescent="0.25">
      <c r="A17" s="38">
        <v>21</v>
      </c>
      <c r="B17" s="42">
        <f t="shared" si="1"/>
        <v>13</v>
      </c>
      <c r="C17" s="43" t="s">
        <v>34</v>
      </c>
      <c r="D17" s="44" t="s">
        <v>35</v>
      </c>
      <c r="E17" s="55">
        <v>3250</v>
      </c>
      <c r="F17" s="45" t="s">
        <v>32</v>
      </c>
      <c r="G17" s="66"/>
      <c r="H17" s="68">
        <f t="shared" si="0"/>
        <v>0</v>
      </c>
    </row>
    <row r="18" spans="1:10" s="2" customFormat="1" ht="49.9" customHeight="1" x14ac:dyDescent="0.25">
      <c r="A18" s="38">
        <v>23</v>
      </c>
      <c r="B18" s="42">
        <f t="shared" si="1"/>
        <v>14</v>
      </c>
      <c r="C18" s="43" t="s">
        <v>59</v>
      </c>
      <c r="D18" s="44" t="s">
        <v>297</v>
      </c>
      <c r="E18" s="55">
        <v>34000</v>
      </c>
      <c r="F18" s="45" t="s">
        <v>18</v>
      </c>
      <c r="G18" s="66"/>
      <c r="H18" s="68">
        <f t="shared" si="0"/>
        <v>0</v>
      </c>
      <c r="J18" s="5"/>
    </row>
    <row r="19" spans="1:10" s="2" customFormat="1" ht="49.9" customHeight="1" x14ac:dyDescent="0.25">
      <c r="A19" s="38">
        <v>26</v>
      </c>
      <c r="B19" s="42">
        <f t="shared" si="1"/>
        <v>15</v>
      </c>
      <c r="C19" s="43" t="s">
        <v>276</v>
      </c>
      <c r="D19" s="44" t="s">
        <v>277</v>
      </c>
      <c r="E19" s="45">
        <v>276</v>
      </c>
      <c r="F19" s="45" t="s">
        <v>18</v>
      </c>
      <c r="G19" s="66"/>
      <c r="H19" s="68">
        <f t="shared" si="0"/>
        <v>0</v>
      </c>
      <c r="J19" s="5"/>
    </row>
    <row r="20" spans="1:10" s="2" customFormat="1" ht="49.9" customHeight="1" x14ac:dyDescent="0.25">
      <c r="A20" s="38">
        <v>26</v>
      </c>
      <c r="B20" s="42">
        <f t="shared" si="1"/>
        <v>16</v>
      </c>
      <c r="C20" s="43" t="s">
        <v>24</v>
      </c>
      <c r="D20" s="44" t="s">
        <v>40</v>
      </c>
      <c r="E20" s="55">
        <v>32777</v>
      </c>
      <c r="F20" s="45" t="s">
        <v>18</v>
      </c>
      <c r="G20" s="66"/>
      <c r="H20" s="68">
        <f t="shared" si="0"/>
        <v>0</v>
      </c>
      <c r="J20" s="5"/>
    </row>
    <row r="21" spans="1:10" s="2" customFormat="1" ht="49.9" customHeight="1" x14ac:dyDescent="0.25">
      <c r="A21" s="38">
        <v>29</v>
      </c>
      <c r="B21" s="42">
        <f t="shared" si="1"/>
        <v>17</v>
      </c>
      <c r="C21" s="43" t="s">
        <v>347</v>
      </c>
      <c r="D21" s="44" t="s">
        <v>62</v>
      </c>
      <c r="E21" s="55">
        <v>29268</v>
      </c>
      <c r="F21" s="45" t="s">
        <v>18</v>
      </c>
      <c r="G21" s="66"/>
      <c r="H21" s="68">
        <f t="shared" si="0"/>
        <v>0</v>
      </c>
      <c r="J21" s="5"/>
    </row>
    <row r="22" spans="1:10" s="2" customFormat="1" ht="49.9" customHeight="1" x14ac:dyDescent="0.25">
      <c r="A22" s="38">
        <v>32</v>
      </c>
      <c r="B22" s="42">
        <f t="shared" si="1"/>
        <v>18</v>
      </c>
      <c r="C22" s="43" t="s">
        <v>66</v>
      </c>
      <c r="D22" s="44" t="s">
        <v>287</v>
      </c>
      <c r="E22" s="55">
        <v>3727</v>
      </c>
      <c r="F22" s="45" t="s">
        <v>25</v>
      </c>
      <c r="G22" s="66"/>
      <c r="H22" s="68">
        <f t="shared" si="0"/>
        <v>0</v>
      </c>
      <c r="J22" s="5"/>
    </row>
    <row r="23" spans="1:10" s="2" customFormat="1" ht="49.9" customHeight="1" x14ac:dyDescent="0.25">
      <c r="A23" s="38">
        <v>36</v>
      </c>
      <c r="B23" s="42">
        <f t="shared" si="1"/>
        <v>19</v>
      </c>
      <c r="C23" s="43" t="s">
        <v>67</v>
      </c>
      <c r="D23" s="44" t="s">
        <v>60</v>
      </c>
      <c r="E23" s="55">
        <v>3587</v>
      </c>
      <c r="F23" s="45" t="s">
        <v>25</v>
      </c>
      <c r="G23" s="66"/>
      <c r="H23" s="68">
        <f>SUM(E23*G23)</f>
        <v>0</v>
      </c>
      <c r="J23" s="5"/>
    </row>
    <row r="24" spans="1:10" s="2" customFormat="1" ht="49.9" customHeight="1" x14ac:dyDescent="0.25">
      <c r="A24" s="38">
        <v>38</v>
      </c>
      <c r="B24" s="42">
        <f t="shared" si="1"/>
        <v>20</v>
      </c>
      <c r="C24" s="43" t="s">
        <v>278</v>
      </c>
      <c r="D24" s="44" t="s">
        <v>279</v>
      </c>
      <c r="E24" s="56">
        <v>15.5</v>
      </c>
      <c r="F24" s="45" t="s">
        <v>9</v>
      </c>
      <c r="G24" s="66"/>
      <c r="H24" s="68">
        <f t="shared" si="0"/>
        <v>0</v>
      </c>
      <c r="J24" s="5"/>
    </row>
    <row r="25" spans="1:10" s="2" customFormat="1" ht="49.9" customHeight="1" x14ac:dyDescent="0.25">
      <c r="A25" s="38">
        <v>38</v>
      </c>
      <c r="B25" s="42">
        <f t="shared" si="1"/>
        <v>21</v>
      </c>
      <c r="C25" s="43" t="s">
        <v>278</v>
      </c>
      <c r="D25" s="44" t="s">
        <v>280</v>
      </c>
      <c r="E25" s="56">
        <v>6.4</v>
      </c>
      <c r="F25" s="45" t="s">
        <v>9</v>
      </c>
      <c r="G25" s="66"/>
      <c r="H25" s="68">
        <f t="shared" si="0"/>
        <v>0</v>
      </c>
      <c r="J25" s="5"/>
    </row>
    <row r="26" spans="1:10" s="2" customFormat="1" ht="49.9" customHeight="1" x14ac:dyDescent="0.25">
      <c r="A26" s="40"/>
      <c r="B26" s="42">
        <f t="shared" si="1"/>
        <v>22</v>
      </c>
      <c r="C26" s="43" t="s">
        <v>278</v>
      </c>
      <c r="D26" s="44" t="s">
        <v>296</v>
      </c>
      <c r="E26" s="56">
        <v>23.7</v>
      </c>
      <c r="F26" s="45" t="s">
        <v>9</v>
      </c>
      <c r="G26" s="66"/>
      <c r="H26" s="68">
        <f t="shared" si="0"/>
        <v>0</v>
      </c>
      <c r="J26" s="5"/>
    </row>
    <row r="27" spans="1:10" s="2" customFormat="1" ht="49.9" customHeight="1" x14ac:dyDescent="0.25">
      <c r="A27" s="40">
        <v>126</v>
      </c>
      <c r="B27" s="42">
        <f t="shared" si="1"/>
        <v>23</v>
      </c>
      <c r="C27" s="43" t="s">
        <v>281</v>
      </c>
      <c r="D27" s="44" t="s">
        <v>282</v>
      </c>
      <c r="E27" s="45">
        <v>1</v>
      </c>
      <c r="F27" s="45" t="s">
        <v>16</v>
      </c>
      <c r="G27" s="66"/>
      <c r="H27" s="68">
        <f t="shared" si="0"/>
        <v>0</v>
      </c>
    </row>
    <row r="28" spans="1:10" s="1" customFormat="1" ht="49.9" customHeight="1" x14ac:dyDescent="0.25">
      <c r="A28" s="38">
        <v>51</v>
      </c>
      <c r="B28" s="64">
        <f>B27+1</f>
        <v>24</v>
      </c>
      <c r="C28" s="78" t="s">
        <v>70</v>
      </c>
      <c r="D28" s="79" t="s">
        <v>397</v>
      </c>
      <c r="E28" s="81">
        <v>6</v>
      </c>
      <c r="F28" s="81" t="s">
        <v>16</v>
      </c>
      <c r="G28" s="82"/>
      <c r="H28" s="83">
        <f>SUM(E28*G28)</f>
        <v>0</v>
      </c>
    </row>
    <row r="29" spans="1:10" s="1" customFormat="1" ht="49.9" customHeight="1" x14ac:dyDescent="0.25">
      <c r="A29" s="38">
        <v>50</v>
      </c>
      <c r="B29" s="42">
        <f>B28+1</f>
        <v>25</v>
      </c>
      <c r="C29" s="43" t="s">
        <v>283</v>
      </c>
      <c r="D29" s="44" t="s">
        <v>69</v>
      </c>
      <c r="E29" s="45">
        <v>4</v>
      </c>
      <c r="F29" s="45" t="s">
        <v>16</v>
      </c>
      <c r="G29" s="66"/>
      <c r="H29" s="68">
        <f t="shared" si="0"/>
        <v>0</v>
      </c>
    </row>
    <row r="30" spans="1:10" s="2" customFormat="1" ht="49.9" customHeight="1" x14ac:dyDescent="0.25">
      <c r="A30" s="40">
        <v>126</v>
      </c>
      <c r="B30" s="42">
        <f t="shared" si="1"/>
        <v>26</v>
      </c>
      <c r="C30" s="43" t="s">
        <v>64</v>
      </c>
      <c r="D30" s="44" t="s">
        <v>78</v>
      </c>
      <c r="E30" s="45">
        <v>2</v>
      </c>
      <c r="F30" s="45" t="s">
        <v>16</v>
      </c>
      <c r="G30" s="66"/>
      <c r="H30" s="68">
        <f t="shared" si="0"/>
        <v>0</v>
      </c>
    </row>
    <row r="31" spans="1:10" s="2" customFormat="1" ht="49.9" customHeight="1" x14ac:dyDescent="0.25">
      <c r="A31" s="40">
        <v>127</v>
      </c>
      <c r="B31" s="64">
        <f>B30+1</f>
        <v>27</v>
      </c>
      <c r="C31" s="78" t="s">
        <v>65</v>
      </c>
      <c r="D31" s="79" t="s">
        <v>398</v>
      </c>
      <c r="E31" s="81">
        <v>3</v>
      </c>
      <c r="F31" s="81" t="s">
        <v>16</v>
      </c>
      <c r="G31" s="82"/>
      <c r="H31" s="83">
        <f t="shared" si="0"/>
        <v>0</v>
      </c>
    </row>
    <row r="32" spans="1:10" s="2" customFormat="1" ht="49.9" customHeight="1" x14ac:dyDescent="0.25">
      <c r="A32" s="40">
        <v>127</v>
      </c>
      <c r="B32" s="42">
        <f t="shared" si="1"/>
        <v>28</v>
      </c>
      <c r="C32" s="43" t="s">
        <v>284</v>
      </c>
      <c r="D32" s="44" t="s">
        <v>44</v>
      </c>
      <c r="E32" s="45">
        <v>2</v>
      </c>
      <c r="F32" s="45" t="s">
        <v>16</v>
      </c>
      <c r="G32" s="66"/>
      <c r="H32" s="68">
        <f>SUM(E32*G32)</f>
        <v>0</v>
      </c>
    </row>
    <row r="33" spans="1:8" s="2" customFormat="1" ht="49.9" customHeight="1" x14ac:dyDescent="0.25">
      <c r="A33" s="38">
        <v>64</v>
      </c>
      <c r="B33" s="42">
        <f t="shared" si="1"/>
        <v>29</v>
      </c>
      <c r="C33" s="43" t="s">
        <v>81</v>
      </c>
      <c r="D33" s="44" t="s">
        <v>83</v>
      </c>
      <c r="E33" s="45">
        <v>75</v>
      </c>
      <c r="F33" s="45" t="s">
        <v>10</v>
      </c>
      <c r="G33" s="66"/>
      <c r="H33" s="68">
        <f t="shared" si="0"/>
        <v>0</v>
      </c>
    </row>
    <row r="34" spans="1:8" s="2" customFormat="1" ht="49.9" customHeight="1" x14ac:dyDescent="0.25">
      <c r="A34" s="38">
        <v>64</v>
      </c>
      <c r="B34" s="42">
        <f t="shared" si="1"/>
        <v>30</v>
      </c>
      <c r="C34" s="43" t="s">
        <v>80</v>
      </c>
      <c r="D34" s="44" t="s">
        <v>82</v>
      </c>
      <c r="E34" s="45">
        <v>22</v>
      </c>
      <c r="F34" s="45" t="s">
        <v>10</v>
      </c>
      <c r="G34" s="66"/>
      <c r="H34" s="68">
        <f t="shared" si="0"/>
        <v>0</v>
      </c>
    </row>
    <row r="35" spans="1:8" s="2" customFormat="1" ht="49.9" customHeight="1" x14ac:dyDescent="0.25">
      <c r="A35" s="39">
        <v>73</v>
      </c>
      <c r="B35" s="64">
        <f>B34+1</f>
        <v>31</v>
      </c>
      <c r="C35" s="78" t="s">
        <v>415</v>
      </c>
      <c r="D35" s="79" t="s">
        <v>416</v>
      </c>
      <c r="E35" s="81">
        <v>56</v>
      </c>
      <c r="F35" s="81" t="s">
        <v>10</v>
      </c>
      <c r="G35" s="82"/>
      <c r="H35" s="83">
        <f t="shared" ref="H35:H37" si="2">SUM(E35*G35)</f>
        <v>0</v>
      </c>
    </row>
    <row r="36" spans="1:8" s="2" customFormat="1" ht="49.9" customHeight="1" x14ac:dyDescent="0.25">
      <c r="A36" s="38">
        <v>64</v>
      </c>
      <c r="B36" s="64">
        <f>B35+1</f>
        <v>32</v>
      </c>
      <c r="C36" s="78" t="s">
        <v>417</v>
      </c>
      <c r="D36" s="79" t="s">
        <v>418</v>
      </c>
      <c r="E36" s="81">
        <v>80</v>
      </c>
      <c r="F36" s="81" t="s">
        <v>10</v>
      </c>
      <c r="G36" s="82"/>
      <c r="H36" s="83">
        <f t="shared" si="2"/>
        <v>0</v>
      </c>
    </row>
    <row r="37" spans="1:8" s="2" customFormat="1" ht="49.9" customHeight="1" x14ac:dyDescent="0.25">
      <c r="A37" s="38">
        <v>64</v>
      </c>
      <c r="B37" s="64">
        <f>B36+1</f>
        <v>33</v>
      </c>
      <c r="C37" s="78" t="s">
        <v>419</v>
      </c>
      <c r="D37" s="79" t="s">
        <v>420</v>
      </c>
      <c r="E37" s="81">
        <v>147</v>
      </c>
      <c r="F37" s="81" t="s">
        <v>10</v>
      </c>
      <c r="G37" s="82"/>
      <c r="H37" s="83">
        <f t="shared" si="2"/>
        <v>0</v>
      </c>
    </row>
    <row r="38" spans="1:8" s="2" customFormat="1" ht="49.9" customHeight="1" x14ac:dyDescent="0.25">
      <c r="A38" s="38">
        <v>64</v>
      </c>
      <c r="B38" s="42">
        <f t="shared" si="1"/>
        <v>34</v>
      </c>
      <c r="C38" s="43" t="s">
        <v>49</v>
      </c>
      <c r="D38" s="44" t="s">
        <v>79</v>
      </c>
      <c r="E38" s="45">
        <v>19</v>
      </c>
      <c r="F38" s="45" t="s">
        <v>10</v>
      </c>
      <c r="G38" s="66"/>
      <c r="H38" s="68">
        <f t="shared" si="0"/>
        <v>0</v>
      </c>
    </row>
    <row r="39" spans="1:8" s="2" customFormat="1" ht="49.9" customHeight="1" x14ac:dyDescent="0.25">
      <c r="A39" s="38"/>
      <c r="B39" s="42">
        <f>B38+1</f>
        <v>35</v>
      </c>
      <c r="C39" s="43" t="s">
        <v>272</v>
      </c>
      <c r="D39" s="44" t="s">
        <v>273</v>
      </c>
      <c r="E39" s="45">
        <v>144</v>
      </c>
      <c r="F39" s="45" t="s">
        <v>10</v>
      </c>
      <c r="G39" s="66"/>
      <c r="H39" s="68">
        <f t="shared" si="0"/>
        <v>0</v>
      </c>
    </row>
    <row r="40" spans="1:8" s="1" customFormat="1" ht="49.9" customHeight="1" x14ac:dyDescent="0.25">
      <c r="A40" s="38">
        <v>66</v>
      </c>
      <c r="B40" s="42">
        <f>B39+1</f>
        <v>36</v>
      </c>
      <c r="C40" s="43" t="s">
        <v>50</v>
      </c>
      <c r="D40" s="44" t="s">
        <v>45</v>
      </c>
      <c r="E40" s="45">
        <v>324</v>
      </c>
      <c r="F40" s="45" t="s">
        <v>10</v>
      </c>
      <c r="G40" s="66"/>
      <c r="H40" s="68">
        <f t="shared" si="0"/>
        <v>0</v>
      </c>
    </row>
    <row r="41" spans="1:8" s="2" customFormat="1" ht="49.9" customHeight="1" x14ac:dyDescent="0.25">
      <c r="A41" s="38">
        <v>68</v>
      </c>
      <c r="B41" s="42">
        <f t="shared" si="1"/>
        <v>37</v>
      </c>
      <c r="C41" s="43" t="s">
        <v>51</v>
      </c>
      <c r="D41" s="44" t="s">
        <v>71</v>
      </c>
      <c r="E41" s="45">
        <v>10</v>
      </c>
      <c r="F41" s="45" t="s">
        <v>10</v>
      </c>
      <c r="G41" s="66"/>
      <c r="H41" s="68">
        <f t="shared" si="0"/>
        <v>0</v>
      </c>
    </row>
    <row r="42" spans="1:8" s="1" customFormat="1" ht="49.9" customHeight="1" x14ac:dyDescent="0.25">
      <c r="A42" s="38">
        <v>69</v>
      </c>
      <c r="B42" s="42">
        <f t="shared" si="1"/>
        <v>38</v>
      </c>
      <c r="C42" s="43" t="s">
        <v>51</v>
      </c>
      <c r="D42" s="44" t="s">
        <v>46</v>
      </c>
      <c r="E42" s="45">
        <v>765</v>
      </c>
      <c r="F42" s="45" t="s">
        <v>10</v>
      </c>
      <c r="G42" s="66"/>
      <c r="H42" s="68">
        <f t="shared" si="0"/>
        <v>0</v>
      </c>
    </row>
    <row r="43" spans="1:8" s="1" customFormat="1" ht="49.9" customHeight="1" x14ac:dyDescent="0.25">
      <c r="A43" s="39"/>
      <c r="B43" s="42">
        <f t="shared" si="1"/>
        <v>39</v>
      </c>
      <c r="C43" s="43" t="s">
        <v>54</v>
      </c>
      <c r="D43" s="44" t="s">
        <v>47</v>
      </c>
      <c r="E43" s="45">
        <v>719</v>
      </c>
      <c r="F43" s="45" t="s">
        <v>10</v>
      </c>
      <c r="G43" s="66"/>
      <c r="H43" s="68">
        <f t="shared" si="0"/>
        <v>0</v>
      </c>
    </row>
    <row r="44" spans="1:8" s="1" customFormat="1" ht="49.9" customHeight="1" x14ac:dyDescent="0.25">
      <c r="A44" s="39">
        <v>76</v>
      </c>
      <c r="B44" s="42">
        <f t="shared" si="1"/>
        <v>40</v>
      </c>
      <c r="C44" s="43" t="s">
        <v>55</v>
      </c>
      <c r="D44" s="44" t="s">
        <v>72</v>
      </c>
      <c r="E44" s="45">
        <v>19</v>
      </c>
      <c r="F44" s="45" t="s">
        <v>10</v>
      </c>
      <c r="G44" s="66"/>
      <c r="H44" s="68">
        <f t="shared" si="0"/>
        <v>0</v>
      </c>
    </row>
    <row r="45" spans="1:8" s="2" customFormat="1" ht="49.9" customHeight="1" x14ac:dyDescent="0.25">
      <c r="A45" s="38">
        <v>79</v>
      </c>
      <c r="B45" s="42">
        <f t="shared" si="1"/>
        <v>41</v>
      </c>
      <c r="C45" s="43" t="s">
        <v>56</v>
      </c>
      <c r="D45" s="44" t="s">
        <v>73</v>
      </c>
      <c r="E45" s="45">
        <v>443</v>
      </c>
      <c r="F45" s="45" t="s">
        <v>10</v>
      </c>
      <c r="G45" s="66"/>
      <c r="H45" s="68">
        <f t="shared" si="0"/>
        <v>0</v>
      </c>
    </row>
    <row r="46" spans="1:8" s="2" customFormat="1" ht="49.9" customHeight="1" x14ac:dyDescent="0.25">
      <c r="A46" s="38">
        <v>81</v>
      </c>
      <c r="B46" s="42">
        <f t="shared" si="1"/>
        <v>42</v>
      </c>
      <c r="C46" s="43" t="s">
        <v>52</v>
      </c>
      <c r="D46" s="44" t="s">
        <v>33</v>
      </c>
      <c r="E46" s="45">
        <v>120</v>
      </c>
      <c r="F46" s="45" t="s">
        <v>10</v>
      </c>
      <c r="G46" s="66"/>
      <c r="H46" s="68">
        <f t="shared" si="0"/>
        <v>0</v>
      </c>
    </row>
    <row r="47" spans="1:8" s="1" customFormat="1" ht="49.9" customHeight="1" x14ac:dyDescent="0.25">
      <c r="A47" s="38">
        <v>72</v>
      </c>
      <c r="B47" s="42">
        <f t="shared" si="1"/>
        <v>43</v>
      </c>
      <c r="C47" s="43" t="s">
        <v>53</v>
      </c>
      <c r="D47" s="44" t="s">
        <v>74</v>
      </c>
      <c r="E47" s="45">
        <v>190</v>
      </c>
      <c r="F47" s="45" t="s">
        <v>10</v>
      </c>
      <c r="G47" s="66"/>
      <c r="H47" s="68">
        <f t="shared" si="0"/>
        <v>0</v>
      </c>
    </row>
    <row r="48" spans="1:8" s="1" customFormat="1" ht="49.9" customHeight="1" x14ac:dyDescent="0.25">
      <c r="A48" s="38">
        <v>72</v>
      </c>
      <c r="B48" s="42">
        <f t="shared" si="1"/>
        <v>44</v>
      </c>
      <c r="C48" s="43" t="s">
        <v>84</v>
      </c>
      <c r="D48" s="44" t="s">
        <v>85</v>
      </c>
      <c r="E48" s="56">
        <v>10.9</v>
      </c>
      <c r="F48" s="45" t="s">
        <v>9</v>
      </c>
      <c r="G48" s="66"/>
      <c r="H48" s="68">
        <f t="shared" si="0"/>
        <v>0</v>
      </c>
    </row>
    <row r="49" spans="1:8" s="2" customFormat="1" ht="49.9" customHeight="1" x14ac:dyDescent="0.25">
      <c r="A49" s="38">
        <v>93</v>
      </c>
      <c r="B49" s="64">
        <f t="shared" si="1"/>
        <v>45</v>
      </c>
      <c r="C49" s="78" t="s">
        <v>86</v>
      </c>
      <c r="D49" s="79" t="s">
        <v>414</v>
      </c>
      <c r="E49" s="81">
        <v>2</v>
      </c>
      <c r="F49" s="81" t="s">
        <v>16</v>
      </c>
      <c r="G49" s="82"/>
      <c r="H49" s="83">
        <f t="shared" si="0"/>
        <v>0</v>
      </c>
    </row>
    <row r="50" spans="1:8" s="2" customFormat="1" ht="49.9" customHeight="1" x14ac:dyDescent="0.25">
      <c r="A50" s="38">
        <v>93</v>
      </c>
      <c r="B50" s="64">
        <f t="shared" si="1"/>
        <v>46</v>
      </c>
      <c r="C50" s="78" t="s">
        <v>36</v>
      </c>
      <c r="D50" s="79" t="s">
        <v>400</v>
      </c>
      <c r="E50" s="81">
        <v>4</v>
      </c>
      <c r="F50" s="81" t="s">
        <v>16</v>
      </c>
      <c r="G50" s="82"/>
      <c r="H50" s="83">
        <f t="shared" si="0"/>
        <v>0</v>
      </c>
    </row>
    <row r="51" spans="1:8" s="2" customFormat="1" ht="49.9" customHeight="1" x14ac:dyDescent="0.25">
      <c r="A51" s="38">
        <v>93</v>
      </c>
      <c r="B51" s="42">
        <f t="shared" si="1"/>
        <v>47</v>
      </c>
      <c r="C51" s="43" t="s">
        <v>37</v>
      </c>
      <c r="D51" s="44" t="s">
        <v>268</v>
      </c>
      <c r="E51" s="45">
        <v>1</v>
      </c>
      <c r="F51" s="45" t="s">
        <v>16</v>
      </c>
      <c r="G51" s="66"/>
      <c r="H51" s="68">
        <f t="shared" si="0"/>
        <v>0</v>
      </c>
    </row>
    <row r="52" spans="1:8" s="2" customFormat="1" ht="49.9" customHeight="1" x14ac:dyDescent="0.25">
      <c r="A52" s="38">
        <v>93</v>
      </c>
      <c r="B52" s="42">
        <f t="shared" si="1"/>
        <v>48</v>
      </c>
      <c r="C52" s="43" t="s">
        <v>38</v>
      </c>
      <c r="D52" s="44" t="s">
        <v>269</v>
      </c>
      <c r="E52" s="45">
        <v>4</v>
      </c>
      <c r="F52" s="45" t="s">
        <v>16</v>
      </c>
      <c r="G52" s="66"/>
      <c r="H52" s="68">
        <f t="shared" si="0"/>
        <v>0</v>
      </c>
    </row>
    <row r="53" spans="1:8" s="2" customFormat="1" ht="49.9" customHeight="1" x14ac:dyDescent="0.25">
      <c r="A53" s="38">
        <v>97</v>
      </c>
      <c r="B53" s="42">
        <f t="shared" si="1"/>
        <v>49</v>
      </c>
      <c r="C53" s="43" t="s">
        <v>87</v>
      </c>
      <c r="D53" s="44" t="s">
        <v>90</v>
      </c>
      <c r="E53" s="45">
        <v>5</v>
      </c>
      <c r="F53" s="45" t="s">
        <v>16</v>
      </c>
      <c r="G53" s="66"/>
      <c r="H53" s="68">
        <f t="shared" si="0"/>
        <v>0</v>
      </c>
    </row>
    <row r="54" spans="1:8" s="2" customFormat="1" ht="49.9" customHeight="1" x14ac:dyDescent="0.25">
      <c r="A54" s="38">
        <v>97</v>
      </c>
      <c r="B54" s="42">
        <f t="shared" si="1"/>
        <v>50</v>
      </c>
      <c r="C54" s="43" t="s">
        <v>88</v>
      </c>
      <c r="D54" s="44" t="s">
        <v>91</v>
      </c>
      <c r="E54" s="45">
        <v>2</v>
      </c>
      <c r="F54" s="45" t="s">
        <v>16</v>
      </c>
      <c r="G54" s="66"/>
      <c r="H54" s="68">
        <f t="shared" si="0"/>
        <v>0</v>
      </c>
    </row>
    <row r="55" spans="1:8" s="2" customFormat="1" ht="49.9" customHeight="1" x14ac:dyDescent="0.25">
      <c r="A55" s="38">
        <v>97</v>
      </c>
      <c r="B55" s="42">
        <f t="shared" si="1"/>
        <v>51</v>
      </c>
      <c r="C55" s="43" t="s">
        <v>39</v>
      </c>
      <c r="D55" s="44" t="s">
        <v>92</v>
      </c>
      <c r="E55" s="45">
        <v>1</v>
      </c>
      <c r="F55" s="45" t="s">
        <v>16</v>
      </c>
      <c r="G55" s="66"/>
      <c r="H55" s="68">
        <f t="shared" si="0"/>
        <v>0</v>
      </c>
    </row>
    <row r="56" spans="1:8" s="2" customFormat="1" ht="49.9" customHeight="1" x14ac:dyDescent="0.25">
      <c r="A56" s="38">
        <v>97</v>
      </c>
      <c r="B56" s="42">
        <f t="shared" si="1"/>
        <v>52</v>
      </c>
      <c r="C56" s="43" t="s">
        <v>27</v>
      </c>
      <c r="D56" s="44" t="s">
        <v>28</v>
      </c>
      <c r="E56" s="45">
        <v>1</v>
      </c>
      <c r="F56" s="45" t="s">
        <v>16</v>
      </c>
      <c r="G56" s="66"/>
      <c r="H56" s="68">
        <f t="shared" si="0"/>
        <v>0</v>
      </c>
    </row>
    <row r="57" spans="1:8" s="2" customFormat="1" ht="49.9" customHeight="1" x14ac:dyDescent="0.25">
      <c r="A57" s="38">
        <v>97</v>
      </c>
      <c r="B57" s="42">
        <f t="shared" si="1"/>
        <v>53</v>
      </c>
      <c r="C57" s="43" t="s">
        <v>89</v>
      </c>
      <c r="D57" s="44" t="s">
        <v>93</v>
      </c>
      <c r="E57" s="45">
        <v>6</v>
      </c>
      <c r="F57" s="45" t="s">
        <v>16</v>
      </c>
      <c r="G57" s="66"/>
      <c r="H57" s="68">
        <f t="shared" si="0"/>
        <v>0</v>
      </c>
    </row>
    <row r="58" spans="1:8" s="2" customFormat="1" ht="49.9" customHeight="1" x14ac:dyDescent="0.25">
      <c r="A58" s="38">
        <v>98</v>
      </c>
      <c r="B58" s="64">
        <f>B57+1</f>
        <v>54</v>
      </c>
      <c r="C58" s="78" t="s">
        <v>274</v>
      </c>
      <c r="D58" s="79" t="s">
        <v>401</v>
      </c>
      <c r="E58" s="81">
        <v>8</v>
      </c>
      <c r="F58" s="81" t="s">
        <v>16</v>
      </c>
      <c r="G58" s="82"/>
      <c r="H58" s="83">
        <f t="shared" si="0"/>
        <v>0</v>
      </c>
    </row>
    <row r="59" spans="1:8" s="2" customFormat="1" ht="49.9" customHeight="1" x14ac:dyDescent="0.25">
      <c r="A59" s="38"/>
      <c r="B59" s="42">
        <f>B58+1</f>
        <v>55</v>
      </c>
      <c r="C59" s="43" t="s">
        <v>270</v>
      </c>
      <c r="D59" s="44" t="s">
        <v>271</v>
      </c>
      <c r="E59" s="45">
        <v>624</v>
      </c>
      <c r="F59" s="45" t="s">
        <v>10</v>
      </c>
      <c r="G59" s="66"/>
      <c r="H59" s="68">
        <f t="shared" si="0"/>
        <v>0</v>
      </c>
    </row>
    <row r="60" spans="1:8" s="2" customFormat="1" ht="49.9" customHeight="1" x14ac:dyDescent="0.25">
      <c r="A60" s="38">
        <v>103</v>
      </c>
      <c r="B60" s="42">
        <f>B59+1</f>
        <v>56</v>
      </c>
      <c r="C60" s="43" t="s">
        <v>285</v>
      </c>
      <c r="D60" s="44" t="s">
        <v>286</v>
      </c>
      <c r="E60" s="45">
        <v>80</v>
      </c>
      <c r="F60" s="45" t="s">
        <v>10</v>
      </c>
      <c r="G60" s="66"/>
      <c r="H60" s="68">
        <f t="shared" si="0"/>
        <v>0</v>
      </c>
    </row>
    <row r="61" spans="1:8" s="2" customFormat="1" ht="49.9" customHeight="1" x14ac:dyDescent="0.25">
      <c r="A61" s="38">
        <v>104</v>
      </c>
      <c r="B61" s="42">
        <f t="shared" si="1"/>
        <v>57</v>
      </c>
      <c r="C61" s="43" t="s">
        <v>63</v>
      </c>
      <c r="D61" s="44" t="s">
        <v>48</v>
      </c>
      <c r="E61" s="45">
        <v>171</v>
      </c>
      <c r="F61" s="45" t="s">
        <v>10</v>
      </c>
      <c r="G61" s="66"/>
      <c r="H61" s="68">
        <f t="shared" si="0"/>
        <v>0</v>
      </c>
    </row>
    <row r="62" spans="1:8" s="2" customFormat="1" ht="49.9" customHeight="1" x14ac:dyDescent="0.25">
      <c r="A62" s="38">
        <v>105</v>
      </c>
      <c r="B62" s="42">
        <f t="shared" si="1"/>
        <v>58</v>
      </c>
      <c r="C62" s="43" t="s">
        <v>29</v>
      </c>
      <c r="D62" s="44" t="s">
        <v>43</v>
      </c>
      <c r="E62" s="45">
        <v>294</v>
      </c>
      <c r="F62" s="45" t="s">
        <v>10</v>
      </c>
      <c r="G62" s="66"/>
      <c r="H62" s="68">
        <f t="shared" si="0"/>
        <v>0</v>
      </c>
    </row>
    <row r="63" spans="1:8" s="2" customFormat="1" ht="49.9" customHeight="1" x14ac:dyDescent="0.25">
      <c r="A63" s="38">
        <v>105</v>
      </c>
      <c r="B63" s="42">
        <f t="shared" si="1"/>
        <v>59</v>
      </c>
      <c r="C63" s="43" t="s">
        <v>348</v>
      </c>
      <c r="D63" s="44" t="s">
        <v>77</v>
      </c>
      <c r="E63" s="55">
        <v>16082</v>
      </c>
      <c r="F63" s="45" t="s">
        <v>10</v>
      </c>
      <c r="G63" s="66"/>
      <c r="H63" s="68">
        <f t="shared" si="0"/>
        <v>0</v>
      </c>
    </row>
    <row r="64" spans="1:8" s="2" customFormat="1" ht="49.9" customHeight="1" x14ac:dyDescent="0.25">
      <c r="A64" s="38"/>
      <c r="B64" s="42">
        <f t="shared" si="1"/>
        <v>60</v>
      </c>
      <c r="C64" s="43" t="s">
        <v>288</v>
      </c>
      <c r="D64" s="44" t="s">
        <v>289</v>
      </c>
      <c r="E64" s="45">
        <v>70</v>
      </c>
      <c r="F64" s="45" t="s">
        <v>10</v>
      </c>
      <c r="G64" s="66"/>
      <c r="H64" s="68">
        <f t="shared" si="0"/>
        <v>0</v>
      </c>
    </row>
    <row r="65" spans="1:8" s="2" customFormat="1" ht="49.9" customHeight="1" x14ac:dyDescent="0.25">
      <c r="A65" s="38">
        <v>108</v>
      </c>
      <c r="B65" s="42">
        <f t="shared" si="1"/>
        <v>61</v>
      </c>
      <c r="C65" s="43" t="s">
        <v>294</v>
      </c>
      <c r="D65" s="44" t="s">
        <v>292</v>
      </c>
      <c r="E65" s="55">
        <v>5007</v>
      </c>
      <c r="F65" s="45" t="s">
        <v>18</v>
      </c>
      <c r="G65" s="66"/>
      <c r="H65" s="68">
        <f t="shared" si="0"/>
        <v>0</v>
      </c>
    </row>
    <row r="66" spans="1:8" s="2" customFormat="1" ht="49.9" customHeight="1" x14ac:dyDescent="0.25">
      <c r="A66" s="38">
        <v>109</v>
      </c>
      <c r="B66" s="42">
        <f t="shared" si="1"/>
        <v>62</v>
      </c>
      <c r="C66" s="43" t="s">
        <v>295</v>
      </c>
      <c r="D66" s="44" t="s">
        <v>293</v>
      </c>
      <c r="E66" s="45">
        <v>711</v>
      </c>
      <c r="F66" s="45" t="s">
        <v>18</v>
      </c>
      <c r="G66" s="66"/>
      <c r="H66" s="68">
        <f t="shared" si="0"/>
        <v>0</v>
      </c>
    </row>
    <row r="67" spans="1:8" s="2" customFormat="1" ht="49.9" customHeight="1" x14ac:dyDescent="0.25">
      <c r="A67" s="38">
        <v>112</v>
      </c>
      <c r="B67" s="42">
        <f t="shared" si="1"/>
        <v>63</v>
      </c>
      <c r="C67" s="43" t="s">
        <v>30</v>
      </c>
      <c r="D67" s="44" t="s">
        <v>75</v>
      </c>
      <c r="E67" s="45">
        <v>275</v>
      </c>
      <c r="F67" s="45" t="s">
        <v>25</v>
      </c>
      <c r="G67" s="66"/>
      <c r="H67" s="68">
        <f t="shared" si="0"/>
        <v>0</v>
      </c>
    </row>
    <row r="68" spans="1:8" s="2" customFormat="1" ht="49.9" customHeight="1" x14ac:dyDescent="0.25">
      <c r="A68" s="38"/>
      <c r="B68" s="64">
        <f t="shared" si="1"/>
        <v>64</v>
      </c>
      <c r="C68" s="78" t="s">
        <v>394</v>
      </c>
      <c r="D68" s="79" t="s">
        <v>402</v>
      </c>
      <c r="E68" s="81">
        <v>600</v>
      </c>
      <c r="F68" s="81" t="s">
        <v>10</v>
      </c>
      <c r="G68" s="82"/>
      <c r="H68" s="83">
        <f t="shared" si="0"/>
        <v>0</v>
      </c>
    </row>
    <row r="69" spans="1:8" s="2" customFormat="1" ht="49.9" customHeight="1" x14ac:dyDescent="0.25">
      <c r="A69" s="38"/>
      <c r="B69" s="64" t="s">
        <v>391</v>
      </c>
      <c r="C69" s="78" t="s">
        <v>392</v>
      </c>
      <c r="D69" s="79" t="s">
        <v>403</v>
      </c>
      <c r="E69" s="81">
        <v>600</v>
      </c>
      <c r="F69" s="81" t="s">
        <v>10</v>
      </c>
      <c r="G69" s="82"/>
      <c r="H69" s="83">
        <f t="shared" si="0"/>
        <v>0</v>
      </c>
    </row>
    <row r="70" spans="1:8" s="2" customFormat="1" ht="49.9" customHeight="1" x14ac:dyDescent="0.25">
      <c r="A70" s="38">
        <v>116</v>
      </c>
      <c r="B70" s="42">
        <f>B68+1</f>
        <v>65</v>
      </c>
      <c r="C70" s="43" t="s">
        <v>94</v>
      </c>
      <c r="D70" s="44" t="s">
        <v>298</v>
      </c>
      <c r="E70" s="55">
        <v>3055</v>
      </c>
      <c r="F70" s="45" t="s">
        <v>10</v>
      </c>
      <c r="G70" s="66"/>
      <c r="H70" s="68">
        <f t="shared" si="0"/>
        <v>0</v>
      </c>
    </row>
    <row r="71" spans="1:8" s="2" customFormat="1" ht="49.9" customHeight="1" x14ac:dyDescent="0.25">
      <c r="A71" s="38">
        <v>123</v>
      </c>
      <c r="B71" s="42">
        <f t="shared" si="1"/>
        <v>66</v>
      </c>
      <c r="C71" s="43" t="s">
        <v>31</v>
      </c>
      <c r="D71" s="44" t="s">
        <v>61</v>
      </c>
      <c r="E71" s="55">
        <v>76896</v>
      </c>
      <c r="F71" s="45" t="s">
        <v>18</v>
      </c>
      <c r="G71" s="66"/>
      <c r="H71" s="68">
        <f t="shared" ref="H71:H134" si="3">SUM(E71*G71)</f>
        <v>0</v>
      </c>
    </row>
    <row r="72" spans="1:8" s="1" customFormat="1" ht="58.9" customHeight="1" x14ac:dyDescent="0.25">
      <c r="A72" s="38"/>
      <c r="B72" s="42">
        <f t="shared" si="1"/>
        <v>67</v>
      </c>
      <c r="C72" s="43" t="s">
        <v>68</v>
      </c>
      <c r="D72" s="44" t="s">
        <v>95</v>
      </c>
      <c r="E72" s="45">
        <v>1</v>
      </c>
      <c r="F72" s="45" t="s">
        <v>7</v>
      </c>
      <c r="G72" s="66"/>
      <c r="H72" s="68">
        <f t="shared" si="3"/>
        <v>0</v>
      </c>
    </row>
    <row r="73" spans="1:8" ht="49.9" customHeight="1" x14ac:dyDescent="0.25">
      <c r="B73" s="42">
        <f t="shared" ref="B73:B136" si="4">B72+1</f>
        <v>68</v>
      </c>
      <c r="C73" s="43" t="s">
        <v>148</v>
      </c>
      <c r="D73" s="46" t="s">
        <v>318</v>
      </c>
      <c r="E73" s="55">
        <v>7794</v>
      </c>
      <c r="F73" s="45" t="s">
        <v>10</v>
      </c>
      <c r="G73" s="66"/>
      <c r="H73" s="68">
        <f t="shared" si="3"/>
        <v>0</v>
      </c>
    </row>
    <row r="74" spans="1:8" ht="49.9" customHeight="1" x14ac:dyDescent="0.25">
      <c r="B74" s="42">
        <f t="shared" si="4"/>
        <v>69</v>
      </c>
      <c r="C74" s="43" t="s">
        <v>149</v>
      </c>
      <c r="D74" s="46" t="s">
        <v>150</v>
      </c>
      <c r="E74" s="55">
        <v>2537</v>
      </c>
      <c r="F74" s="45" t="s">
        <v>10</v>
      </c>
      <c r="G74" s="66"/>
      <c r="H74" s="68">
        <f t="shared" si="3"/>
        <v>0</v>
      </c>
    </row>
    <row r="75" spans="1:8" ht="49.9" customHeight="1" x14ac:dyDescent="0.25">
      <c r="B75" s="42">
        <f t="shared" si="4"/>
        <v>70</v>
      </c>
      <c r="C75" s="43" t="s">
        <v>151</v>
      </c>
      <c r="D75" s="46" t="s">
        <v>152</v>
      </c>
      <c r="E75" s="45">
        <v>2</v>
      </c>
      <c r="F75" s="45" t="s">
        <v>153</v>
      </c>
      <c r="G75" s="66"/>
      <c r="H75" s="68">
        <f t="shared" si="3"/>
        <v>0</v>
      </c>
    </row>
    <row r="76" spans="1:8" ht="49.9" customHeight="1" x14ac:dyDescent="0.25">
      <c r="B76" s="42">
        <f t="shared" si="4"/>
        <v>71</v>
      </c>
      <c r="C76" s="43" t="s">
        <v>327</v>
      </c>
      <c r="D76" s="46" t="s">
        <v>328</v>
      </c>
      <c r="E76" s="45">
        <v>190</v>
      </c>
      <c r="F76" s="45" t="s">
        <v>10</v>
      </c>
      <c r="G76" s="66"/>
      <c r="H76" s="68">
        <f t="shared" si="3"/>
        <v>0</v>
      </c>
    </row>
    <row r="77" spans="1:8" ht="49.9" customHeight="1" x14ac:dyDescent="0.25">
      <c r="B77" s="42">
        <f t="shared" si="4"/>
        <v>72</v>
      </c>
      <c r="C77" s="43" t="s">
        <v>154</v>
      </c>
      <c r="D77" s="46" t="s">
        <v>155</v>
      </c>
      <c r="E77" s="45">
        <v>4</v>
      </c>
      <c r="F77" s="45" t="s">
        <v>16</v>
      </c>
      <c r="G77" s="66"/>
      <c r="H77" s="68">
        <f t="shared" si="3"/>
        <v>0</v>
      </c>
    </row>
    <row r="78" spans="1:8" ht="55.9" customHeight="1" x14ac:dyDescent="0.25">
      <c r="B78" s="42">
        <f t="shared" si="4"/>
        <v>73</v>
      </c>
      <c r="C78" s="43" t="s">
        <v>356</v>
      </c>
      <c r="D78" s="46" t="s">
        <v>357</v>
      </c>
      <c r="E78" s="45">
        <v>1</v>
      </c>
      <c r="F78" s="45" t="s">
        <v>16</v>
      </c>
      <c r="G78" s="66"/>
      <c r="H78" s="68">
        <f t="shared" si="3"/>
        <v>0</v>
      </c>
    </row>
    <row r="79" spans="1:8" ht="49.9" customHeight="1" x14ac:dyDescent="0.25">
      <c r="B79" s="42">
        <f t="shared" si="4"/>
        <v>74</v>
      </c>
      <c r="C79" s="43" t="s">
        <v>358</v>
      </c>
      <c r="D79" s="46" t="s">
        <v>359</v>
      </c>
      <c r="E79" s="45">
        <v>1</v>
      </c>
      <c r="F79" s="45" t="s">
        <v>16</v>
      </c>
      <c r="G79" s="66"/>
      <c r="H79" s="68">
        <f t="shared" si="3"/>
        <v>0</v>
      </c>
    </row>
    <row r="80" spans="1:8" ht="70.900000000000006" customHeight="1" x14ac:dyDescent="0.25">
      <c r="B80" s="42">
        <f t="shared" si="4"/>
        <v>75</v>
      </c>
      <c r="C80" s="43" t="s">
        <v>325</v>
      </c>
      <c r="D80" s="46" t="s">
        <v>326</v>
      </c>
      <c r="E80" s="45">
        <v>1</v>
      </c>
      <c r="F80" s="45" t="s">
        <v>16</v>
      </c>
      <c r="G80" s="66"/>
      <c r="H80" s="68">
        <f t="shared" si="3"/>
        <v>0</v>
      </c>
    </row>
    <row r="81" spans="2:8" ht="49.9" customHeight="1" x14ac:dyDescent="0.25">
      <c r="B81" s="42">
        <f t="shared" si="4"/>
        <v>76</v>
      </c>
      <c r="C81" s="43" t="s">
        <v>156</v>
      </c>
      <c r="D81" s="46" t="s">
        <v>342</v>
      </c>
      <c r="E81" s="45">
        <v>22</v>
      </c>
      <c r="F81" s="45" t="s">
        <v>16</v>
      </c>
      <c r="G81" s="66"/>
      <c r="H81" s="68">
        <f t="shared" si="3"/>
        <v>0</v>
      </c>
    </row>
    <row r="82" spans="2:8" ht="49.9" customHeight="1" x14ac:dyDescent="0.25">
      <c r="B82" s="42">
        <f t="shared" si="4"/>
        <v>77</v>
      </c>
      <c r="C82" s="43" t="s">
        <v>157</v>
      </c>
      <c r="D82" s="46" t="s">
        <v>158</v>
      </c>
      <c r="E82" s="45">
        <v>19</v>
      </c>
      <c r="F82" s="45" t="s">
        <v>16</v>
      </c>
      <c r="G82" s="66"/>
      <c r="H82" s="68">
        <f t="shared" si="3"/>
        <v>0</v>
      </c>
    </row>
    <row r="83" spans="2:8" ht="49.9" customHeight="1" x14ac:dyDescent="0.25">
      <c r="B83" s="42">
        <f t="shared" si="4"/>
        <v>78</v>
      </c>
      <c r="C83" s="43" t="s">
        <v>159</v>
      </c>
      <c r="D83" s="46" t="s">
        <v>324</v>
      </c>
      <c r="E83" s="45">
        <v>4</v>
      </c>
      <c r="F83" s="45" t="s">
        <v>16</v>
      </c>
      <c r="G83" s="66"/>
      <c r="H83" s="68">
        <f t="shared" si="3"/>
        <v>0</v>
      </c>
    </row>
    <row r="84" spans="2:8" ht="61.9" customHeight="1" x14ac:dyDescent="0.25">
      <c r="B84" s="42">
        <f t="shared" si="4"/>
        <v>79</v>
      </c>
      <c r="C84" s="43" t="s">
        <v>160</v>
      </c>
      <c r="D84" s="46" t="s">
        <v>161</v>
      </c>
      <c r="E84" s="45">
        <v>2</v>
      </c>
      <c r="F84" s="45" t="s">
        <v>98</v>
      </c>
      <c r="G84" s="66"/>
      <c r="H84" s="68">
        <f t="shared" si="3"/>
        <v>0</v>
      </c>
    </row>
    <row r="85" spans="2:8" ht="49.9" customHeight="1" x14ac:dyDescent="0.25">
      <c r="B85" s="42">
        <f t="shared" si="4"/>
        <v>80</v>
      </c>
      <c r="C85" s="43" t="s">
        <v>162</v>
      </c>
      <c r="D85" s="46" t="s">
        <v>163</v>
      </c>
      <c r="E85" s="45">
        <v>771</v>
      </c>
      <c r="F85" s="45" t="s">
        <v>10</v>
      </c>
      <c r="G85" s="66"/>
      <c r="H85" s="68">
        <f t="shared" si="3"/>
        <v>0</v>
      </c>
    </row>
    <row r="86" spans="2:8" ht="49.9" customHeight="1" x14ac:dyDescent="0.25">
      <c r="B86" s="42">
        <f t="shared" si="4"/>
        <v>81</v>
      </c>
      <c r="C86" s="43" t="s">
        <v>322</v>
      </c>
      <c r="D86" s="46" t="s">
        <v>323</v>
      </c>
      <c r="E86" s="45">
        <v>1</v>
      </c>
      <c r="F86" s="45" t="s">
        <v>16</v>
      </c>
      <c r="G86" s="66"/>
      <c r="H86" s="68">
        <f t="shared" si="3"/>
        <v>0</v>
      </c>
    </row>
    <row r="87" spans="2:8" ht="64.150000000000006" customHeight="1" x14ac:dyDescent="0.25">
      <c r="B87" s="42">
        <f t="shared" si="4"/>
        <v>82</v>
      </c>
      <c r="C87" s="43" t="s">
        <v>164</v>
      </c>
      <c r="D87" s="46" t="s">
        <v>165</v>
      </c>
      <c r="E87" s="45">
        <v>2</v>
      </c>
      <c r="F87" s="45" t="s">
        <v>16</v>
      </c>
      <c r="G87" s="66"/>
      <c r="H87" s="68">
        <f t="shared" si="3"/>
        <v>0</v>
      </c>
    </row>
    <row r="88" spans="2:8" ht="49.9" customHeight="1" x14ac:dyDescent="0.25">
      <c r="B88" s="42">
        <f t="shared" si="4"/>
        <v>83</v>
      </c>
      <c r="C88" s="43" t="s">
        <v>166</v>
      </c>
      <c r="D88" s="46" t="s">
        <v>321</v>
      </c>
      <c r="E88" s="45">
        <v>2</v>
      </c>
      <c r="F88" s="45" t="s">
        <v>16</v>
      </c>
      <c r="G88" s="66"/>
      <c r="H88" s="68">
        <f t="shared" si="3"/>
        <v>0</v>
      </c>
    </row>
    <row r="89" spans="2:8" ht="49.9" customHeight="1" x14ac:dyDescent="0.25">
      <c r="B89" s="42">
        <f t="shared" si="4"/>
        <v>84</v>
      </c>
      <c r="C89" s="43" t="s">
        <v>167</v>
      </c>
      <c r="D89" s="46" t="s">
        <v>168</v>
      </c>
      <c r="E89" s="45">
        <v>8</v>
      </c>
      <c r="F89" s="45" t="s">
        <v>16</v>
      </c>
      <c r="G89" s="66"/>
      <c r="H89" s="68">
        <f t="shared" si="3"/>
        <v>0</v>
      </c>
    </row>
    <row r="90" spans="2:8" ht="64.900000000000006" customHeight="1" x14ac:dyDescent="0.25">
      <c r="B90" s="42">
        <f t="shared" si="4"/>
        <v>85</v>
      </c>
      <c r="C90" s="43" t="s">
        <v>349</v>
      </c>
      <c r="D90" s="46" t="s">
        <v>350</v>
      </c>
      <c r="E90" s="45">
        <v>1</v>
      </c>
      <c r="F90" s="45" t="s">
        <v>16</v>
      </c>
      <c r="G90" s="66"/>
      <c r="H90" s="68">
        <f t="shared" si="3"/>
        <v>0</v>
      </c>
    </row>
    <row r="91" spans="2:8" ht="61.9" customHeight="1" x14ac:dyDescent="0.25">
      <c r="B91" s="42">
        <f t="shared" si="4"/>
        <v>86</v>
      </c>
      <c r="C91" s="43" t="s">
        <v>351</v>
      </c>
      <c r="D91" s="46" t="s">
        <v>352</v>
      </c>
      <c r="E91" s="45">
        <v>3</v>
      </c>
      <c r="F91" s="45" t="s">
        <v>16</v>
      </c>
      <c r="G91" s="66"/>
      <c r="H91" s="68">
        <f t="shared" si="3"/>
        <v>0</v>
      </c>
    </row>
    <row r="92" spans="2:8" s="15" customFormat="1" ht="63.6" customHeight="1" x14ac:dyDescent="0.25">
      <c r="B92" s="42">
        <f t="shared" si="4"/>
        <v>87</v>
      </c>
      <c r="C92" s="43" t="s">
        <v>353</v>
      </c>
      <c r="D92" s="46" t="s">
        <v>354</v>
      </c>
      <c r="E92" s="45">
        <v>1</v>
      </c>
      <c r="F92" s="45" t="s">
        <v>16</v>
      </c>
      <c r="G92" s="66"/>
      <c r="H92" s="68">
        <f t="shared" si="3"/>
        <v>0</v>
      </c>
    </row>
    <row r="93" spans="2:8" s="15" customFormat="1" ht="49.9" customHeight="1" x14ac:dyDescent="0.25">
      <c r="B93" s="42">
        <f t="shared" si="4"/>
        <v>88</v>
      </c>
      <c r="C93" s="43" t="s">
        <v>320</v>
      </c>
      <c r="D93" s="46" t="s">
        <v>360</v>
      </c>
      <c r="E93" s="45">
        <v>14</v>
      </c>
      <c r="F93" s="45" t="s">
        <v>98</v>
      </c>
      <c r="G93" s="66"/>
      <c r="H93" s="68">
        <f t="shared" si="3"/>
        <v>0</v>
      </c>
    </row>
    <row r="94" spans="2:8" s="15" customFormat="1" ht="49.9" customHeight="1" x14ac:dyDescent="0.25">
      <c r="B94" s="42">
        <f t="shared" si="4"/>
        <v>89</v>
      </c>
      <c r="C94" s="43" t="s">
        <v>355</v>
      </c>
      <c r="D94" s="46" t="s">
        <v>361</v>
      </c>
      <c r="E94" s="45">
        <v>2</v>
      </c>
      <c r="F94" s="45" t="s">
        <v>98</v>
      </c>
      <c r="G94" s="66"/>
      <c r="H94" s="68">
        <f t="shared" si="3"/>
        <v>0</v>
      </c>
    </row>
    <row r="95" spans="2:8" ht="49.9" customHeight="1" x14ac:dyDescent="0.25">
      <c r="B95" s="42">
        <f t="shared" si="4"/>
        <v>90</v>
      </c>
      <c r="C95" s="43" t="s">
        <v>169</v>
      </c>
      <c r="D95" s="46" t="s">
        <v>170</v>
      </c>
      <c r="E95" s="45">
        <v>8</v>
      </c>
      <c r="F95" s="45" t="s">
        <v>98</v>
      </c>
      <c r="G95" s="66"/>
      <c r="H95" s="68">
        <f t="shared" si="3"/>
        <v>0</v>
      </c>
    </row>
    <row r="96" spans="2:8" ht="58.15" customHeight="1" x14ac:dyDescent="0.25">
      <c r="B96" s="64">
        <f t="shared" si="4"/>
        <v>91</v>
      </c>
      <c r="C96" s="78" t="s">
        <v>390</v>
      </c>
      <c r="D96" s="26" t="s">
        <v>404</v>
      </c>
      <c r="E96" s="81">
        <v>2</v>
      </c>
      <c r="F96" s="81" t="s">
        <v>16</v>
      </c>
      <c r="G96" s="82"/>
      <c r="H96" s="83">
        <f t="shared" si="3"/>
        <v>0</v>
      </c>
    </row>
    <row r="97" spans="1:8" ht="65.45" customHeight="1" x14ac:dyDescent="0.25">
      <c r="B97" s="42">
        <f t="shared" si="4"/>
        <v>92</v>
      </c>
      <c r="C97" s="43" t="s">
        <v>171</v>
      </c>
      <c r="D97" s="46" t="s">
        <v>172</v>
      </c>
      <c r="E97" s="45">
        <v>6</v>
      </c>
      <c r="F97" s="45" t="s">
        <v>16</v>
      </c>
      <c r="G97" s="66"/>
      <c r="H97" s="68">
        <f t="shared" si="3"/>
        <v>0</v>
      </c>
    </row>
    <row r="98" spans="1:8" ht="49.9" customHeight="1" x14ac:dyDescent="0.25">
      <c r="B98" s="42">
        <f t="shared" si="4"/>
        <v>93</v>
      </c>
      <c r="C98" s="43" t="s">
        <v>173</v>
      </c>
      <c r="D98" s="46" t="s">
        <v>174</v>
      </c>
      <c r="E98" s="45">
        <v>8</v>
      </c>
      <c r="F98" s="45" t="s">
        <v>16</v>
      </c>
      <c r="G98" s="66"/>
      <c r="H98" s="68">
        <f t="shared" si="3"/>
        <v>0</v>
      </c>
    </row>
    <row r="99" spans="1:8" ht="71.45" customHeight="1" x14ac:dyDescent="0.25">
      <c r="B99" s="42">
        <f t="shared" si="4"/>
        <v>94</v>
      </c>
      <c r="C99" s="43" t="s">
        <v>319</v>
      </c>
      <c r="D99" s="46" t="s">
        <v>343</v>
      </c>
      <c r="E99" s="45">
        <v>2</v>
      </c>
      <c r="F99" s="45" t="s">
        <v>98</v>
      </c>
      <c r="G99" s="66"/>
      <c r="H99" s="68">
        <f t="shared" si="3"/>
        <v>0</v>
      </c>
    </row>
    <row r="100" spans="1:8" s="15" customFormat="1" ht="49.9" customHeight="1" x14ac:dyDescent="0.25">
      <c r="B100" s="42">
        <f t="shared" si="4"/>
        <v>95</v>
      </c>
      <c r="C100" s="43" t="s">
        <v>267</v>
      </c>
      <c r="D100" s="46" t="s">
        <v>266</v>
      </c>
      <c r="E100" s="45">
        <v>1</v>
      </c>
      <c r="F100" s="45" t="s">
        <v>16</v>
      </c>
      <c r="G100" s="66"/>
      <c r="H100" s="68">
        <f t="shared" si="3"/>
        <v>0</v>
      </c>
    </row>
    <row r="101" spans="1:8" s="15" customFormat="1" ht="49.9" customHeight="1" x14ac:dyDescent="0.25">
      <c r="B101" s="42">
        <f t="shared" si="4"/>
        <v>96</v>
      </c>
      <c r="C101" s="43" t="s">
        <v>333</v>
      </c>
      <c r="D101" s="46" t="s">
        <v>340</v>
      </c>
      <c r="E101" s="45">
        <v>2</v>
      </c>
      <c r="F101" s="45" t="s">
        <v>16</v>
      </c>
      <c r="G101" s="66"/>
      <c r="H101" s="68">
        <f t="shared" si="3"/>
        <v>0</v>
      </c>
    </row>
    <row r="102" spans="1:8" s="15" customFormat="1" ht="49.9" customHeight="1" x14ac:dyDescent="0.25">
      <c r="B102" s="42">
        <f t="shared" si="4"/>
        <v>97</v>
      </c>
      <c r="C102" s="43" t="s">
        <v>334</v>
      </c>
      <c r="D102" s="46" t="s">
        <v>339</v>
      </c>
      <c r="E102" s="45">
        <v>1</v>
      </c>
      <c r="F102" s="45" t="s">
        <v>16</v>
      </c>
      <c r="G102" s="66"/>
      <c r="H102" s="68">
        <f t="shared" si="3"/>
        <v>0</v>
      </c>
    </row>
    <row r="103" spans="1:8" s="15" customFormat="1" ht="61.9" customHeight="1" x14ac:dyDescent="0.25">
      <c r="B103" s="42">
        <f t="shared" si="4"/>
        <v>98</v>
      </c>
      <c r="C103" s="43" t="s">
        <v>335</v>
      </c>
      <c r="D103" s="46" t="s">
        <v>338</v>
      </c>
      <c r="E103" s="45">
        <v>2</v>
      </c>
      <c r="F103" s="45" t="s">
        <v>16</v>
      </c>
      <c r="G103" s="66"/>
      <c r="H103" s="68">
        <f t="shared" si="3"/>
        <v>0</v>
      </c>
    </row>
    <row r="104" spans="1:8" s="15" customFormat="1" ht="49.9" customHeight="1" x14ac:dyDescent="0.25">
      <c r="B104" s="42">
        <f t="shared" si="4"/>
        <v>99</v>
      </c>
      <c r="C104" s="43" t="s">
        <v>336</v>
      </c>
      <c r="D104" s="46" t="s">
        <v>337</v>
      </c>
      <c r="E104" s="45">
        <v>12</v>
      </c>
      <c r="F104" s="45" t="s">
        <v>16</v>
      </c>
      <c r="G104" s="66"/>
      <c r="H104" s="68">
        <f t="shared" si="3"/>
        <v>0</v>
      </c>
    </row>
    <row r="105" spans="1:8" ht="49.9" customHeight="1" x14ac:dyDescent="0.25">
      <c r="B105" s="42">
        <f t="shared" si="4"/>
        <v>100</v>
      </c>
      <c r="C105" s="43" t="s">
        <v>175</v>
      </c>
      <c r="D105" s="46" t="s">
        <v>176</v>
      </c>
      <c r="E105" s="45">
        <v>4</v>
      </c>
      <c r="F105" s="45" t="s">
        <v>16</v>
      </c>
      <c r="G105" s="66"/>
      <c r="H105" s="68">
        <f t="shared" si="3"/>
        <v>0</v>
      </c>
    </row>
    <row r="106" spans="1:8" ht="49.9" customHeight="1" x14ac:dyDescent="0.25">
      <c r="B106" s="42">
        <f t="shared" si="4"/>
        <v>101</v>
      </c>
      <c r="C106" s="43" t="s">
        <v>177</v>
      </c>
      <c r="D106" s="46" t="s">
        <v>178</v>
      </c>
      <c r="E106" s="45">
        <v>2</v>
      </c>
      <c r="F106" s="45" t="s">
        <v>16</v>
      </c>
      <c r="G106" s="66"/>
      <c r="H106" s="68">
        <f t="shared" si="3"/>
        <v>0</v>
      </c>
    </row>
    <row r="107" spans="1:8" ht="49.9" customHeight="1" x14ac:dyDescent="0.25">
      <c r="B107" s="42">
        <f t="shared" si="4"/>
        <v>102</v>
      </c>
      <c r="C107" s="43" t="s">
        <v>179</v>
      </c>
      <c r="D107" s="46" t="s">
        <v>180</v>
      </c>
      <c r="E107" s="45">
        <v>2</v>
      </c>
      <c r="F107" s="45" t="s">
        <v>16</v>
      </c>
      <c r="G107" s="66"/>
      <c r="H107" s="68">
        <f t="shared" si="3"/>
        <v>0</v>
      </c>
    </row>
    <row r="108" spans="1:8" ht="49.9" customHeight="1" x14ac:dyDescent="0.25">
      <c r="B108" s="42">
        <f t="shared" si="4"/>
        <v>103</v>
      </c>
      <c r="C108" s="43" t="s">
        <v>181</v>
      </c>
      <c r="D108" s="46" t="s">
        <v>182</v>
      </c>
      <c r="E108" s="45">
        <v>2</v>
      </c>
      <c r="F108" s="45" t="s">
        <v>153</v>
      </c>
      <c r="G108" s="66"/>
      <c r="H108" s="68">
        <f t="shared" si="3"/>
        <v>0</v>
      </c>
    </row>
    <row r="109" spans="1:8" ht="49.9" customHeight="1" x14ac:dyDescent="0.25">
      <c r="B109" s="42">
        <f t="shared" si="4"/>
        <v>104</v>
      </c>
      <c r="C109" s="43" t="s">
        <v>183</v>
      </c>
      <c r="D109" s="46" t="s">
        <v>184</v>
      </c>
      <c r="E109" s="45">
        <v>2</v>
      </c>
      <c r="F109" s="45" t="s">
        <v>153</v>
      </c>
      <c r="G109" s="66"/>
      <c r="H109" s="68">
        <f t="shared" si="3"/>
        <v>0</v>
      </c>
    </row>
    <row r="110" spans="1:8" s="4" customFormat="1" ht="49.9" customHeight="1" x14ac:dyDescent="0.25">
      <c r="A110" s="12"/>
      <c r="B110" s="42">
        <f t="shared" si="4"/>
        <v>105</v>
      </c>
      <c r="C110" s="43" t="s">
        <v>96</v>
      </c>
      <c r="D110" s="46" t="s">
        <v>97</v>
      </c>
      <c r="E110" s="45">
        <v>22</v>
      </c>
      <c r="F110" s="45" t="s">
        <v>98</v>
      </c>
      <c r="G110" s="66"/>
      <c r="H110" s="68">
        <f t="shared" si="3"/>
        <v>0</v>
      </c>
    </row>
    <row r="111" spans="1:8" s="4" customFormat="1" ht="49.9" customHeight="1" x14ac:dyDescent="0.25">
      <c r="A111" s="12"/>
      <c r="B111" s="42">
        <f t="shared" si="4"/>
        <v>106</v>
      </c>
      <c r="C111" s="43" t="s">
        <v>99</v>
      </c>
      <c r="D111" s="46" t="s">
        <v>100</v>
      </c>
      <c r="E111" s="45">
        <v>14</v>
      </c>
      <c r="F111" s="45" t="s">
        <v>98</v>
      </c>
      <c r="G111" s="66"/>
      <c r="H111" s="68">
        <f t="shared" si="3"/>
        <v>0</v>
      </c>
    </row>
    <row r="112" spans="1:8" s="4" customFormat="1" ht="49.9" customHeight="1" x14ac:dyDescent="0.25">
      <c r="A112" s="12"/>
      <c r="B112" s="42">
        <f t="shared" si="4"/>
        <v>107</v>
      </c>
      <c r="C112" s="43" t="s">
        <v>314</v>
      </c>
      <c r="D112" s="46" t="s">
        <v>315</v>
      </c>
      <c r="E112" s="45">
        <v>2</v>
      </c>
      <c r="F112" s="45" t="s">
        <v>98</v>
      </c>
      <c r="G112" s="66"/>
      <c r="H112" s="68">
        <f t="shared" si="3"/>
        <v>0</v>
      </c>
    </row>
    <row r="113" spans="1:8" s="4" customFormat="1" ht="49.9" customHeight="1" x14ac:dyDescent="0.25">
      <c r="A113" s="12"/>
      <c r="B113" s="42">
        <f>B112+1</f>
        <v>108</v>
      </c>
      <c r="C113" s="43" t="s">
        <v>101</v>
      </c>
      <c r="D113" s="46" t="s">
        <v>102</v>
      </c>
      <c r="E113" s="45">
        <v>5</v>
      </c>
      <c r="F113" s="45" t="s">
        <v>98</v>
      </c>
      <c r="G113" s="66"/>
      <c r="H113" s="68">
        <f t="shared" si="3"/>
        <v>0</v>
      </c>
    </row>
    <row r="114" spans="1:8" s="2" customFormat="1" ht="49.9" customHeight="1" x14ac:dyDescent="0.25">
      <c r="B114" s="42">
        <f t="shared" si="4"/>
        <v>109</v>
      </c>
      <c r="C114" s="43" t="s">
        <v>103</v>
      </c>
      <c r="D114" s="46" t="s">
        <v>104</v>
      </c>
      <c r="E114" s="45">
        <v>17</v>
      </c>
      <c r="F114" s="45" t="s">
        <v>98</v>
      </c>
      <c r="G114" s="66"/>
      <c r="H114" s="68">
        <f t="shared" si="3"/>
        <v>0</v>
      </c>
    </row>
    <row r="115" spans="1:8" s="4" customFormat="1" ht="49.9" customHeight="1" x14ac:dyDescent="0.25">
      <c r="B115" s="42">
        <f t="shared" si="4"/>
        <v>110</v>
      </c>
      <c r="C115" s="43" t="s">
        <v>105</v>
      </c>
      <c r="D115" s="46" t="s">
        <v>106</v>
      </c>
      <c r="E115" s="45">
        <v>4</v>
      </c>
      <c r="F115" s="45" t="s">
        <v>98</v>
      </c>
      <c r="G115" s="66"/>
      <c r="H115" s="68">
        <f t="shared" si="3"/>
        <v>0</v>
      </c>
    </row>
    <row r="116" spans="1:8" ht="49.9" customHeight="1" x14ac:dyDescent="0.25">
      <c r="B116" s="42">
        <f t="shared" si="4"/>
        <v>111</v>
      </c>
      <c r="C116" s="43" t="s">
        <v>107</v>
      </c>
      <c r="D116" s="46" t="s">
        <v>108</v>
      </c>
      <c r="E116" s="45">
        <v>1</v>
      </c>
      <c r="F116" s="45" t="s">
        <v>98</v>
      </c>
      <c r="G116" s="66"/>
      <c r="H116" s="68">
        <f t="shared" si="3"/>
        <v>0</v>
      </c>
    </row>
    <row r="117" spans="1:8" ht="49.9" customHeight="1" x14ac:dyDescent="0.25">
      <c r="B117" s="42">
        <f t="shared" si="4"/>
        <v>112</v>
      </c>
      <c r="C117" s="43" t="s">
        <v>109</v>
      </c>
      <c r="D117" s="46" t="s">
        <v>110</v>
      </c>
      <c r="E117" s="45">
        <v>3</v>
      </c>
      <c r="F117" s="45" t="s">
        <v>16</v>
      </c>
      <c r="G117" s="66"/>
      <c r="H117" s="68">
        <f t="shared" si="3"/>
        <v>0</v>
      </c>
    </row>
    <row r="118" spans="1:8" ht="49.9" customHeight="1" x14ac:dyDescent="0.25">
      <c r="B118" s="42">
        <f t="shared" si="4"/>
        <v>113</v>
      </c>
      <c r="C118" s="43" t="s">
        <v>185</v>
      </c>
      <c r="D118" s="46" t="s">
        <v>186</v>
      </c>
      <c r="E118" s="45">
        <v>6</v>
      </c>
      <c r="F118" s="45" t="s">
        <v>16</v>
      </c>
      <c r="G118" s="66"/>
      <c r="H118" s="68">
        <f t="shared" si="3"/>
        <v>0</v>
      </c>
    </row>
    <row r="119" spans="1:8" ht="49.9" customHeight="1" x14ac:dyDescent="0.25">
      <c r="B119" s="42">
        <f t="shared" si="4"/>
        <v>114</v>
      </c>
      <c r="C119" s="43" t="s">
        <v>111</v>
      </c>
      <c r="D119" s="46" t="s">
        <v>341</v>
      </c>
      <c r="E119" s="45">
        <v>12</v>
      </c>
      <c r="F119" s="45" t="s">
        <v>16</v>
      </c>
      <c r="G119" s="66"/>
      <c r="H119" s="68">
        <f t="shared" si="3"/>
        <v>0</v>
      </c>
    </row>
    <row r="120" spans="1:8" ht="49.9" customHeight="1" x14ac:dyDescent="0.25">
      <c r="B120" s="42">
        <f t="shared" si="4"/>
        <v>115</v>
      </c>
      <c r="C120" s="43" t="s">
        <v>112</v>
      </c>
      <c r="D120" s="46" t="s">
        <v>113</v>
      </c>
      <c r="E120" s="45">
        <v>6</v>
      </c>
      <c r="F120" s="45" t="s">
        <v>16</v>
      </c>
      <c r="G120" s="66"/>
      <c r="H120" s="68">
        <f t="shared" si="3"/>
        <v>0</v>
      </c>
    </row>
    <row r="121" spans="1:8" ht="49.9" customHeight="1" x14ac:dyDescent="0.25">
      <c r="B121" s="42">
        <f t="shared" si="4"/>
        <v>116</v>
      </c>
      <c r="C121" s="43" t="s">
        <v>114</v>
      </c>
      <c r="D121" s="46" t="s">
        <v>115</v>
      </c>
      <c r="E121" s="45">
        <v>575</v>
      </c>
      <c r="F121" s="45" t="s">
        <v>16</v>
      </c>
      <c r="G121" s="66"/>
      <c r="H121" s="68">
        <f t="shared" si="3"/>
        <v>0</v>
      </c>
    </row>
    <row r="122" spans="1:8" ht="65.45" customHeight="1" x14ac:dyDescent="0.25">
      <c r="B122" s="42">
        <f t="shared" si="4"/>
        <v>117</v>
      </c>
      <c r="C122" s="43" t="s">
        <v>116</v>
      </c>
      <c r="D122" s="46" t="s">
        <v>117</v>
      </c>
      <c r="E122" s="45">
        <v>88</v>
      </c>
      <c r="F122" s="45" t="s">
        <v>32</v>
      </c>
      <c r="G122" s="66"/>
      <c r="H122" s="68">
        <f t="shared" si="3"/>
        <v>0</v>
      </c>
    </row>
    <row r="123" spans="1:8" ht="49.9" customHeight="1" x14ac:dyDescent="0.25">
      <c r="B123" s="42">
        <f t="shared" si="4"/>
        <v>118</v>
      </c>
      <c r="C123" s="43" t="s">
        <v>118</v>
      </c>
      <c r="D123" s="46" t="s">
        <v>119</v>
      </c>
      <c r="E123" s="45">
        <v>564</v>
      </c>
      <c r="F123" s="45" t="s">
        <v>10</v>
      </c>
      <c r="G123" s="66"/>
      <c r="H123" s="68">
        <f t="shared" si="3"/>
        <v>0</v>
      </c>
    </row>
    <row r="124" spans="1:8" ht="49.9" customHeight="1" x14ac:dyDescent="0.25">
      <c r="B124" s="42">
        <f t="shared" si="4"/>
        <v>119</v>
      </c>
      <c r="C124" s="43" t="s">
        <v>120</v>
      </c>
      <c r="D124" s="46" t="s">
        <v>121</v>
      </c>
      <c r="E124" s="45">
        <v>119</v>
      </c>
      <c r="F124" s="45" t="s">
        <v>10</v>
      </c>
      <c r="G124" s="66"/>
      <c r="H124" s="68">
        <f t="shared" si="3"/>
        <v>0</v>
      </c>
    </row>
    <row r="125" spans="1:8" ht="49.9" customHeight="1" x14ac:dyDescent="0.25">
      <c r="B125" s="42">
        <f t="shared" si="4"/>
        <v>120</v>
      </c>
      <c r="C125" s="43" t="s">
        <v>122</v>
      </c>
      <c r="D125" s="46" t="s">
        <v>123</v>
      </c>
      <c r="E125" s="45">
        <v>654</v>
      </c>
      <c r="F125" s="45" t="s">
        <v>10</v>
      </c>
      <c r="G125" s="66"/>
      <c r="H125" s="68">
        <f t="shared" si="3"/>
        <v>0</v>
      </c>
    </row>
    <row r="126" spans="1:8" ht="60.6" customHeight="1" x14ac:dyDescent="0.25">
      <c r="B126" s="42">
        <f t="shared" si="4"/>
        <v>121</v>
      </c>
      <c r="C126" s="43" t="s">
        <v>124</v>
      </c>
      <c r="D126" s="46" t="s">
        <v>125</v>
      </c>
      <c r="E126" s="45">
        <v>552</v>
      </c>
      <c r="F126" s="45" t="s">
        <v>10</v>
      </c>
      <c r="G126" s="66"/>
      <c r="H126" s="68">
        <f t="shared" si="3"/>
        <v>0</v>
      </c>
    </row>
    <row r="127" spans="1:8" ht="49.9" customHeight="1" x14ac:dyDescent="0.25">
      <c r="B127" s="42">
        <f t="shared" si="4"/>
        <v>122</v>
      </c>
      <c r="C127" s="43" t="s">
        <v>316</v>
      </c>
      <c r="D127" s="46" t="s">
        <v>317</v>
      </c>
      <c r="E127" s="45">
        <v>1</v>
      </c>
      <c r="F127" s="45" t="s">
        <v>16</v>
      </c>
      <c r="G127" s="66"/>
      <c r="H127" s="68">
        <f t="shared" si="3"/>
        <v>0</v>
      </c>
    </row>
    <row r="128" spans="1:8" ht="49.9" customHeight="1" x14ac:dyDescent="0.25">
      <c r="B128" s="42">
        <f>B127+1</f>
        <v>123</v>
      </c>
      <c r="C128" s="43" t="s">
        <v>126</v>
      </c>
      <c r="D128" s="46" t="s">
        <v>127</v>
      </c>
      <c r="E128" s="45">
        <v>27</v>
      </c>
      <c r="F128" s="45" t="s">
        <v>16</v>
      </c>
      <c r="G128" s="66"/>
      <c r="H128" s="68">
        <f t="shared" si="3"/>
        <v>0</v>
      </c>
    </row>
    <row r="129" spans="1:117" ht="49.9" customHeight="1" x14ac:dyDescent="0.25">
      <c r="B129" s="42">
        <f t="shared" si="4"/>
        <v>124</v>
      </c>
      <c r="C129" s="43" t="s">
        <v>128</v>
      </c>
      <c r="D129" s="46" t="s">
        <v>129</v>
      </c>
      <c r="E129" s="45">
        <v>66</v>
      </c>
      <c r="F129" s="45" t="s">
        <v>10</v>
      </c>
      <c r="G129" s="66"/>
      <c r="H129" s="68">
        <f t="shared" si="3"/>
        <v>0</v>
      </c>
    </row>
    <row r="130" spans="1:117" ht="49.9" customHeight="1" x14ac:dyDescent="0.25">
      <c r="B130" s="42">
        <f t="shared" si="4"/>
        <v>125</v>
      </c>
      <c r="C130" s="43" t="s">
        <v>130</v>
      </c>
      <c r="D130" s="46" t="s">
        <v>131</v>
      </c>
      <c r="E130" s="45">
        <v>336</v>
      </c>
      <c r="F130" s="45" t="s">
        <v>10</v>
      </c>
      <c r="G130" s="66"/>
      <c r="H130" s="68">
        <f t="shared" si="3"/>
        <v>0</v>
      </c>
    </row>
    <row r="131" spans="1:117" ht="49.9" customHeight="1" x14ac:dyDescent="0.25">
      <c r="B131" s="42">
        <f t="shared" si="4"/>
        <v>126</v>
      </c>
      <c r="C131" s="43" t="s">
        <v>132</v>
      </c>
      <c r="D131" s="46" t="s">
        <v>133</v>
      </c>
      <c r="E131" s="45">
        <v>16</v>
      </c>
      <c r="F131" s="45" t="s">
        <v>16</v>
      </c>
      <c r="G131" s="66"/>
      <c r="H131" s="68">
        <f t="shared" si="3"/>
        <v>0</v>
      </c>
    </row>
    <row r="132" spans="1:117" ht="49.9" customHeight="1" x14ac:dyDescent="0.25">
      <c r="B132" s="42">
        <f t="shared" si="4"/>
        <v>127</v>
      </c>
      <c r="C132" s="43" t="s">
        <v>134</v>
      </c>
      <c r="D132" s="46" t="s">
        <v>135</v>
      </c>
      <c r="E132" s="45">
        <v>16</v>
      </c>
      <c r="F132" s="45" t="s">
        <v>16</v>
      </c>
      <c r="G132" s="66"/>
      <c r="H132" s="68">
        <f t="shared" si="3"/>
        <v>0</v>
      </c>
    </row>
    <row r="133" spans="1:117" ht="61.15" customHeight="1" x14ac:dyDescent="0.25">
      <c r="B133" s="42">
        <f t="shared" si="4"/>
        <v>128</v>
      </c>
      <c r="C133" s="43" t="s">
        <v>136</v>
      </c>
      <c r="D133" s="46" t="s">
        <v>137</v>
      </c>
      <c r="E133" s="57">
        <v>3.7440000000000002</v>
      </c>
      <c r="F133" s="45" t="s">
        <v>138</v>
      </c>
      <c r="G133" s="66"/>
      <c r="H133" s="68">
        <f t="shared" si="3"/>
        <v>0</v>
      </c>
    </row>
    <row r="134" spans="1:117" ht="61.9" customHeight="1" x14ac:dyDescent="0.25">
      <c r="B134" s="42">
        <f t="shared" si="4"/>
        <v>129</v>
      </c>
      <c r="C134" s="43" t="s">
        <v>139</v>
      </c>
      <c r="D134" s="46" t="s">
        <v>140</v>
      </c>
      <c r="E134" s="57">
        <v>0.186</v>
      </c>
      <c r="F134" s="45" t="s">
        <v>138</v>
      </c>
      <c r="G134" s="66"/>
      <c r="H134" s="68">
        <f t="shared" si="3"/>
        <v>0</v>
      </c>
    </row>
    <row r="135" spans="1:117" ht="67.900000000000006" customHeight="1" x14ac:dyDescent="0.25">
      <c r="B135" s="42">
        <f t="shared" si="4"/>
        <v>130</v>
      </c>
      <c r="C135" s="43" t="s">
        <v>141</v>
      </c>
      <c r="D135" s="46" t="s">
        <v>142</v>
      </c>
      <c r="E135" s="57">
        <v>3.298</v>
      </c>
      <c r="F135" s="45" t="s">
        <v>143</v>
      </c>
      <c r="G135" s="66"/>
      <c r="H135" s="68">
        <f t="shared" ref="H135:H139" si="5">SUM(E135*G135)</f>
        <v>0</v>
      </c>
    </row>
    <row r="136" spans="1:117" ht="66.599999999999994" customHeight="1" x14ac:dyDescent="0.25">
      <c r="B136" s="42">
        <f t="shared" si="4"/>
        <v>131</v>
      </c>
      <c r="C136" s="43" t="s">
        <v>144</v>
      </c>
      <c r="D136" s="46" t="s">
        <v>145</v>
      </c>
      <c r="E136" s="56">
        <v>3.22</v>
      </c>
      <c r="F136" s="45" t="s">
        <v>138</v>
      </c>
      <c r="G136" s="66"/>
      <c r="H136" s="68">
        <f t="shared" si="5"/>
        <v>0</v>
      </c>
    </row>
    <row r="137" spans="1:117" s="13" customFormat="1" ht="68.45" customHeight="1" x14ac:dyDescent="0.25">
      <c r="B137" s="42">
        <f t="shared" ref="B137:B139" si="6">B136+1</f>
        <v>132</v>
      </c>
      <c r="C137" s="43" t="s">
        <v>146</v>
      </c>
      <c r="D137" s="46" t="s">
        <v>147</v>
      </c>
      <c r="E137" s="45">
        <v>92</v>
      </c>
      <c r="F137" s="45" t="s">
        <v>32</v>
      </c>
      <c r="G137" s="66"/>
      <c r="H137" s="68">
        <f t="shared" si="5"/>
        <v>0</v>
      </c>
    </row>
    <row r="138" spans="1:117" s="13" customFormat="1" ht="53.45" customHeight="1" x14ac:dyDescent="0.25">
      <c r="B138" s="42">
        <f t="shared" si="6"/>
        <v>133</v>
      </c>
      <c r="C138" s="43" t="s">
        <v>330</v>
      </c>
      <c r="D138" s="46" t="s">
        <v>332</v>
      </c>
      <c r="E138" s="45">
        <v>1</v>
      </c>
      <c r="F138" s="45" t="s">
        <v>16</v>
      </c>
      <c r="G138" s="66"/>
      <c r="H138" s="68">
        <f t="shared" si="5"/>
        <v>0</v>
      </c>
    </row>
    <row r="139" spans="1:117" s="13" customFormat="1" ht="47.45" customHeight="1" x14ac:dyDescent="0.25">
      <c r="B139" s="42">
        <f t="shared" si="6"/>
        <v>134</v>
      </c>
      <c r="C139" s="43" t="s">
        <v>329</v>
      </c>
      <c r="D139" s="46" t="s">
        <v>331</v>
      </c>
      <c r="E139" s="45">
        <v>1</v>
      </c>
      <c r="F139" s="45" t="s">
        <v>16</v>
      </c>
      <c r="G139" s="66"/>
      <c r="H139" s="68">
        <f t="shared" si="5"/>
        <v>0</v>
      </c>
    </row>
    <row r="140" spans="1:117" ht="56.45" customHeight="1" x14ac:dyDescent="0.3">
      <c r="B140" s="20"/>
      <c r="C140" s="20"/>
      <c r="D140" s="24" t="s">
        <v>366</v>
      </c>
      <c r="E140" s="58"/>
      <c r="F140" s="59"/>
      <c r="G140" s="22"/>
      <c r="H140" s="72">
        <f>SUM(H5:H139)</f>
        <v>0</v>
      </c>
    </row>
    <row r="141" spans="1:117" s="14" customFormat="1" ht="68.45" customHeight="1" x14ac:dyDescent="0.3">
      <c r="A141" s="11"/>
      <c r="B141" s="20"/>
      <c r="C141" s="20"/>
      <c r="D141" s="26" t="s">
        <v>376</v>
      </c>
      <c r="E141" s="25">
        <v>10</v>
      </c>
      <c r="F141" s="25" t="s">
        <v>365</v>
      </c>
      <c r="G141" s="22"/>
      <c r="H141" s="75">
        <f>H140*10%</f>
        <v>0</v>
      </c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</row>
    <row r="142" spans="1:117" s="11" customFormat="1" ht="105" customHeight="1" x14ac:dyDescent="0.3">
      <c r="B142" s="20"/>
      <c r="C142" s="20"/>
      <c r="D142" s="49" t="s">
        <v>382</v>
      </c>
      <c r="E142" s="58"/>
      <c r="F142" s="58"/>
      <c r="G142" s="22"/>
      <c r="H142" s="95">
        <f>SUM(H140:H141)</f>
        <v>0</v>
      </c>
    </row>
    <row r="143" spans="1:117" ht="43.15" customHeight="1" x14ac:dyDescent="0.4">
      <c r="B143" s="27"/>
      <c r="C143" s="27"/>
      <c r="D143" s="28" t="s">
        <v>367</v>
      </c>
      <c r="E143" s="60"/>
      <c r="F143" s="60"/>
      <c r="G143" s="22"/>
      <c r="H143" s="22"/>
    </row>
    <row r="144" spans="1:117" s="4" customFormat="1" ht="49.9" customHeight="1" x14ac:dyDescent="0.25">
      <c r="A144" s="12"/>
      <c r="B144" s="42" t="s">
        <v>222</v>
      </c>
      <c r="C144" s="63"/>
      <c r="D144" s="47" t="s">
        <v>187</v>
      </c>
      <c r="E144" s="54">
        <v>5300</v>
      </c>
      <c r="F144" s="34" t="s">
        <v>10</v>
      </c>
      <c r="G144" s="73"/>
      <c r="H144" s="76">
        <f t="shared" ref="H144:H186" si="7">SUM(E144*G144)</f>
        <v>0</v>
      </c>
      <c r="I144" s="9"/>
    </row>
    <row r="145" spans="2:8" ht="49.9" customHeight="1" x14ac:dyDescent="0.3">
      <c r="B145" s="42" t="s">
        <v>223</v>
      </c>
      <c r="C145" s="23"/>
      <c r="D145" s="18" t="s">
        <v>188</v>
      </c>
      <c r="E145" s="54">
        <v>1500</v>
      </c>
      <c r="F145" s="34" t="s">
        <v>10</v>
      </c>
      <c r="G145" s="73"/>
      <c r="H145" s="76">
        <f t="shared" si="7"/>
        <v>0</v>
      </c>
    </row>
    <row r="146" spans="2:8" ht="49.9" customHeight="1" x14ac:dyDescent="0.3">
      <c r="B146" s="42" t="s">
        <v>224</v>
      </c>
      <c r="C146" s="23"/>
      <c r="D146" s="18" t="s">
        <v>189</v>
      </c>
      <c r="E146" s="34">
        <v>70</v>
      </c>
      <c r="F146" s="34" t="s">
        <v>10</v>
      </c>
      <c r="G146" s="73"/>
      <c r="H146" s="76">
        <f t="shared" si="7"/>
        <v>0</v>
      </c>
    </row>
    <row r="147" spans="2:8" ht="49.9" customHeight="1" x14ac:dyDescent="0.3">
      <c r="B147" s="42" t="s">
        <v>225</v>
      </c>
      <c r="C147" s="23"/>
      <c r="D147" s="18" t="s">
        <v>191</v>
      </c>
      <c r="E147" s="34">
        <v>345</v>
      </c>
      <c r="F147" s="34" t="s">
        <v>10</v>
      </c>
      <c r="G147" s="73"/>
      <c r="H147" s="76">
        <f t="shared" si="7"/>
        <v>0</v>
      </c>
    </row>
    <row r="148" spans="2:8" ht="49.9" customHeight="1" x14ac:dyDescent="0.3">
      <c r="B148" s="64" t="s">
        <v>395</v>
      </c>
      <c r="C148" s="84"/>
      <c r="D148" s="65" t="s">
        <v>405</v>
      </c>
      <c r="E148" s="86">
        <v>310</v>
      </c>
      <c r="F148" s="86" t="s">
        <v>10</v>
      </c>
      <c r="G148" s="73"/>
      <c r="H148" s="87">
        <f t="shared" ref="H148" si="8">SUM(E148*G148)</f>
        <v>0</v>
      </c>
    </row>
    <row r="149" spans="2:8" ht="49.9" customHeight="1" x14ac:dyDescent="0.3">
      <c r="B149" s="42" t="s">
        <v>226</v>
      </c>
      <c r="C149" s="23"/>
      <c r="D149" s="18" t="s">
        <v>192</v>
      </c>
      <c r="E149" s="34">
        <v>150</v>
      </c>
      <c r="F149" s="34" t="s">
        <v>10</v>
      </c>
      <c r="G149" s="73"/>
      <c r="H149" s="76">
        <f t="shared" si="7"/>
        <v>0</v>
      </c>
    </row>
    <row r="150" spans="2:8" ht="49.9" customHeight="1" x14ac:dyDescent="0.3">
      <c r="B150" s="42" t="s">
        <v>227</v>
      </c>
      <c r="C150" s="23"/>
      <c r="D150" s="18" t="s">
        <v>194</v>
      </c>
      <c r="E150" s="34">
        <v>95</v>
      </c>
      <c r="F150" s="34" t="s">
        <v>10</v>
      </c>
      <c r="G150" s="73"/>
      <c r="H150" s="76">
        <f t="shared" si="7"/>
        <v>0</v>
      </c>
    </row>
    <row r="151" spans="2:8" ht="49.9" customHeight="1" x14ac:dyDescent="0.3">
      <c r="B151" s="42" t="s">
        <v>228</v>
      </c>
      <c r="C151" s="23"/>
      <c r="D151" s="18" t="s">
        <v>195</v>
      </c>
      <c r="E151" s="34">
        <v>30</v>
      </c>
      <c r="F151" s="34" t="s">
        <v>16</v>
      </c>
      <c r="G151" s="73"/>
      <c r="H151" s="76">
        <f t="shared" si="7"/>
        <v>0</v>
      </c>
    </row>
    <row r="152" spans="2:8" ht="49.9" customHeight="1" x14ac:dyDescent="0.3">
      <c r="B152" s="42" t="s">
        <v>229</v>
      </c>
      <c r="C152" s="23"/>
      <c r="D152" s="18" t="s">
        <v>196</v>
      </c>
      <c r="E152" s="34">
        <v>9</v>
      </c>
      <c r="F152" s="34" t="s">
        <v>16</v>
      </c>
      <c r="G152" s="73"/>
      <c r="H152" s="76">
        <f t="shared" si="7"/>
        <v>0</v>
      </c>
    </row>
    <row r="153" spans="2:8" ht="49.9" customHeight="1" x14ac:dyDescent="0.3">
      <c r="B153" s="42" t="s">
        <v>230</v>
      </c>
      <c r="C153" s="23"/>
      <c r="D153" s="18" t="s">
        <v>198</v>
      </c>
      <c r="E153" s="34">
        <v>48</v>
      </c>
      <c r="F153" s="34" t="s">
        <v>16</v>
      </c>
      <c r="G153" s="73"/>
      <c r="H153" s="76">
        <f t="shared" si="7"/>
        <v>0</v>
      </c>
    </row>
    <row r="154" spans="2:8" ht="49.9" customHeight="1" x14ac:dyDescent="0.3">
      <c r="B154" s="42" t="s">
        <v>231</v>
      </c>
      <c r="C154" s="23"/>
      <c r="D154" s="18" t="s">
        <v>200</v>
      </c>
      <c r="E154" s="34">
        <v>20</v>
      </c>
      <c r="F154" s="34" t="s">
        <v>16</v>
      </c>
      <c r="G154" s="73"/>
      <c r="H154" s="76">
        <f t="shared" si="7"/>
        <v>0</v>
      </c>
    </row>
    <row r="155" spans="2:8" ht="49.9" customHeight="1" x14ac:dyDescent="0.3">
      <c r="B155" s="42" t="s">
        <v>232</v>
      </c>
      <c r="C155" s="23"/>
      <c r="D155" s="18" t="s">
        <v>201</v>
      </c>
      <c r="E155" s="34">
        <v>3</v>
      </c>
      <c r="F155" s="34" t="s">
        <v>16</v>
      </c>
      <c r="G155" s="73"/>
      <c r="H155" s="76">
        <f t="shared" si="7"/>
        <v>0</v>
      </c>
    </row>
    <row r="156" spans="2:8" ht="49.9" customHeight="1" x14ac:dyDescent="0.3">
      <c r="B156" s="42" t="s">
        <v>233</v>
      </c>
      <c r="C156" s="23"/>
      <c r="D156" s="18" t="s">
        <v>202</v>
      </c>
      <c r="E156" s="34">
        <v>2</v>
      </c>
      <c r="F156" s="34" t="s">
        <v>16</v>
      </c>
      <c r="G156" s="73"/>
      <c r="H156" s="76">
        <f t="shared" si="7"/>
        <v>0</v>
      </c>
    </row>
    <row r="157" spans="2:8" ht="49.9" customHeight="1" x14ac:dyDescent="0.3">
      <c r="B157" s="42" t="s">
        <v>234</v>
      </c>
      <c r="C157" s="23"/>
      <c r="D157" s="18" t="s">
        <v>204</v>
      </c>
      <c r="E157" s="34">
        <v>8</v>
      </c>
      <c r="F157" s="34" t="s">
        <v>16</v>
      </c>
      <c r="G157" s="73"/>
      <c r="H157" s="76">
        <f t="shared" si="7"/>
        <v>0</v>
      </c>
    </row>
    <row r="158" spans="2:8" ht="49.9" customHeight="1" x14ac:dyDescent="0.3">
      <c r="B158" s="42" t="s">
        <v>235</v>
      </c>
      <c r="C158" s="23"/>
      <c r="D158" s="18" t="s">
        <v>205</v>
      </c>
      <c r="E158" s="34">
        <v>4</v>
      </c>
      <c r="F158" s="34" t="s">
        <v>16</v>
      </c>
      <c r="G158" s="73"/>
      <c r="H158" s="76">
        <f t="shared" si="7"/>
        <v>0</v>
      </c>
    </row>
    <row r="159" spans="2:8" ht="49.9" customHeight="1" x14ac:dyDescent="0.3">
      <c r="B159" s="42" t="s">
        <v>236</v>
      </c>
      <c r="C159" s="23"/>
      <c r="D159" s="18" t="s">
        <v>206</v>
      </c>
      <c r="E159" s="34">
        <v>2</v>
      </c>
      <c r="F159" s="34" t="s">
        <v>16</v>
      </c>
      <c r="G159" s="73"/>
      <c r="H159" s="76">
        <f t="shared" si="7"/>
        <v>0</v>
      </c>
    </row>
    <row r="160" spans="2:8" ht="49.9" customHeight="1" x14ac:dyDescent="0.3">
      <c r="B160" s="64" t="s">
        <v>237</v>
      </c>
      <c r="C160" s="84"/>
      <c r="D160" s="65" t="s">
        <v>406</v>
      </c>
      <c r="E160" s="85">
        <v>55500</v>
      </c>
      <c r="F160" s="86" t="s">
        <v>26</v>
      </c>
      <c r="G160" s="73"/>
      <c r="H160" s="87">
        <f>SUM(E160*G160)</f>
        <v>0</v>
      </c>
    </row>
    <row r="161" spans="2:9" ht="49.9" customHeight="1" x14ac:dyDescent="0.3">
      <c r="B161" s="64" t="s">
        <v>388</v>
      </c>
      <c r="C161" s="84"/>
      <c r="D161" s="65" t="s">
        <v>407</v>
      </c>
      <c r="E161" s="85">
        <v>7500</v>
      </c>
      <c r="F161" s="86" t="s">
        <v>26</v>
      </c>
      <c r="G161" s="73"/>
      <c r="H161" s="87">
        <f>SUM(E161*G161)</f>
        <v>0</v>
      </c>
    </row>
    <row r="162" spans="2:9" ht="49.9" customHeight="1" x14ac:dyDescent="0.3">
      <c r="B162" s="42" t="s">
        <v>238</v>
      </c>
      <c r="C162" s="23"/>
      <c r="D162" s="18" t="s">
        <v>208</v>
      </c>
      <c r="E162" s="34">
        <v>2</v>
      </c>
      <c r="F162" s="34" t="s">
        <v>16</v>
      </c>
      <c r="G162" s="73"/>
      <c r="H162" s="76">
        <f t="shared" si="7"/>
        <v>0</v>
      </c>
    </row>
    <row r="163" spans="2:9" ht="49.9" customHeight="1" x14ac:dyDescent="0.3">
      <c r="B163" s="42" t="s">
        <v>239</v>
      </c>
      <c r="C163" s="23"/>
      <c r="D163" s="18" t="s">
        <v>310</v>
      </c>
      <c r="E163" s="34">
        <v>1</v>
      </c>
      <c r="F163" s="34" t="s">
        <v>16</v>
      </c>
      <c r="G163" s="73"/>
      <c r="H163" s="76">
        <f t="shared" si="7"/>
        <v>0</v>
      </c>
    </row>
    <row r="164" spans="2:9" ht="49.9" customHeight="1" x14ac:dyDescent="0.3">
      <c r="B164" s="42" t="s">
        <v>240</v>
      </c>
      <c r="C164" s="23"/>
      <c r="D164" s="18" t="s">
        <v>299</v>
      </c>
      <c r="E164" s="34">
        <v>8</v>
      </c>
      <c r="F164" s="34" t="s">
        <v>16</v>
      </c>
      <c r="G164" s="73"/>
      <c r="H164" s="76">
        <f t="shared" si="7"/>
        <v>0</v>
      </c>
    </row>
    <row r="165" spans="2:9" ht="49.9" customHeight="1" x14ac:dyDescent="0.3">
      <c r="B165" s="64" t="s">
        <v>241</v>
      </c>
      <c r="C165" s="84"/>
      <c r="D165" s="65" t="s">
        <v>408</v>
      </c>
      <c r="E165" s="85">
        <v>5500</v>
      </c>
      <c r="F165" s="86" t="s">
        <v>221</v>
      </c>
      <c r="G165" s="73"/>
      <c r="H165" s="87">
        <f t="shared" si="7"/>
        <v>0</v>
      </c>
    </row>
    <row r="166" spans="2:9" ht="54.6" customHeight="1" x14ac:dyDescent="0.3">
      <c r="B166" s="64" t="s">
        <v>242</v>
      </c>
      <c r="C166" s="84"/>
      <c r="D166" s="90" t="s">
        <v>409</v>
      </c>
      <c r="E166" s="85">
        <v>1200</v>
      </c>
      <c r="F166" s="86" t="s">
        <v>18</v>
      </c>
      <c r="G166" s="73"/>
      <c r="H166" s="87">
        <f t="shared" si="7"/>
        <v>0</v>
      </c>
    </row>
    <row r="167" spans="2:9" ht="49.9" customHeight="1" x14ac:dyDescent="0.3">
      <c r="B167" s="42" t="s">
        <v>243</v>
      </c>
      <c r="C167" s="23"/>
      <c r="D167" s="19" t="s">
        <v>209</v>
      </c>
      <c r="E167" s="54">
        <v>4500</v>
      </c>
      <c r="F167" s="34" t="s">
        <v>18</v>
      </c>
      <c r="G167" s="73"/>
      <c r="H167" s="76">
        <f t="shared" si="7"/>
        <v>0</v>
      </c>
    </row>
    <row r="168" spans="2:9" ht="49.9" customHeight="1" x14ac:dyDescent="0.3">
      <c r="B168" s="42" t="s">
        <v>244</v>
      </c>
      <c r="C168" s="23"/>
      <c r="D168" s="19" t="s">
        <v>210</v>
      </c>
      <c r="E168" s="34">
        <v>400</v>
      </c>
      <c r="F168" s="34" t="s">
        <v>18</v>
      </c>
      <c r="G168" s="73"/>
      <c r="H168" s="76">
        <f t="shared" si="7"/>
        <v>0</v>
      </c>
    </row>
    <row r="169" spans="2:9" ht="61.9" customHeight="1" x14ac:dyDescent="0.3">
      <c r="B169" s="64" t="s">
        <v>245</v>
      </c>
      <c r="C169" s="84"/>
      <c r="D169" s="65" t="s">
        <v>410</v>
      </c>
      <c r="E169" s="85">
        <v>4100</v>
      </c>
      <c r="F169" s="86" t="s">
        <v>18</v>
      </c>
      <c r="G169" s="73"/>
      <c r="H169" s="87">
        <f t="shared" si="7"/>
        <v>0</v>
      </c>
      <c r="I169" s="88"/>
    </row>
    <row r="170" spans="2:9" ht="49.9" customHeight="1" x14ac:dyDescent="0.3">
      <c r="B170" s="42" t="s">
        <v>246</v>
      </c>
      <c r="C170" s="23"/>
      <c r="D170" s="18" t="s">
        <v>300</v>
      </c>
      <c r="E170" s="54">
        <v>3000</v>
      </c>
      <c r="F170" s="34" t="s">
        <v>10</v>
      </c>
      <c r="G170" s="73"/>
      <c r="H170" s="76">
        <f t="shared" si="7"/>
        <v>0</v>
      </c>
    </row>
    <row r="171" spans="2:9" ht="49.9" customHeight="1" x14ac:dyDescent="0.3">
      <c r="B171" s="42" t="s">
        <v>247</v>
      </c>
      <c r="C171" s="23"/>
      <c r="D171" s="19" t="s">
        <v>211</v>
      </c>
      <c r="E171" s="34">
        <v>80</v>
      </c>
      <c r="F171" s="34" t="s">
        <v>10</v>
      </c>
      <c r="G171" s="73"/>
      <c r="H171" s="76">
        <f t="shared" si="7"/>
        <v>0</v>
      </c>
    </row>
    <row r="172" spans="2:9" ht="49.9" customHeight="1" x14ac:dyDescent="0.3">
      <c r="B172" s="42" t="s">
        <v>248</v>
      </c>
      <c r="C172" s="23"/>
      <c r="D172" s="18" t="s">
        <v>212</v>
      </c>
      <c r="E172" s="54">
        <v>5000</v>
      </c>
      <c r="F172" s="34" t="s">
        <v>18</v>
      </c>
      <c r="G172" s="73"/>
      <c r="H172" s="76">
        <f t="shared" si="7"/>
        <v>0</v>
      </c>
    </row>
    <row r="173" spans="2:9" ht="49.9" customHeight="1" x14ac:dyDescent="0.3">
      <c r="B173" s="42" t="s">
        <v>249</v>
      </c>
      <c r="C173" s="23"/>
      <c r="D173" s="18" t="s">
        <v>213</v>
      </c>
      <c r="E173" s="54">
        <v>2500</v>
      </c>
      <c r="F173" s="34" t="s">
        <v>18</v>
      </c>
      <c r="G173" s="73"/>
      <c r="H173" s="76">
        <f t="shared" si="7"/>
        <v>0</v>
      </c>
    </row>
    <row r="174" spans="2:9" ht="49.9" customHeight="1" x14ac:dyDescent="0.3">
      <c r="B174" s="42" t="s">
        <v>250</v>
      </c>
      <c r="C174" s="23"/>
      <c r="D174" s="18" t="s">
        <v>214</v>
      </c>
      <c r="E174" s="34">
        <v>3</v>
      </c>
      <c r="F174" s="34" t="s">
        <v>16</v>
      </c>
      <c r="G174" s="73"/>
      <c r="H174" s="76">
        <f t="shared" si="7"/>
        <v>0</v>
      </c>
    </row>
    <row r="175" spans="2:9" ht="49.9" customHeight="1" x14ac:dyDescent="0.3">
      <c r="B175" s="42" t="s">
        <v>251</v>
      </c>
      <c r="C175" s="23"/>
      <c r="D175" s="18" t="s">
        <v>215</v>
      </c>
      <c r="E175" s="34">
        <v>4</v>
      </c>
      <c r="F175" s="34" t="s">
        <v>16</v>
      </c>
      <c r="G175" s="73"/>
      <c r="H175" s="76">
        <f t="shared" si="7"/>
        <v>0</v>
      </c>
    </row>
    <row r="176" spans="2:9" ht="49.9" customHeight="1" x14ac:dyDescent="0.3">
      <c r="B176" s="42" t="s">
        <v>252</v>
      </c>
      <c r="C176" s="23"/>
      <c r="D176" s="18" t="s">
        <v>216</v>
      </c>
      <c r="E176" s="34">
        <v>6</v>
      </c>
      <c r="F176" s="34" t="s">
        <v>16</v>
      </c>
      <c r="G176" s="73"/>
      <c r="H176" s="76">
        <f t="shared" si="7"/>
        <v>0</v>
      </c>
    </row>
    <row r="177" spans="2:8" ht="49.9" customHeight="1" x14ac:dyDescent="0.3">
      <c r="B177" s="42" t="s">
        <v>253</v>
      </c>
      <c r="C177" s="23"/>
      <c r="D177" s="18" t="s">
        <v>217</v>
      </c>
      <c r="E177" s="34">
        <v>1</v>
      </c>
      <c r="F177" s="34" t="s">
        <v>7</v>
      </c>
      <c r="G177" s="73"/>
      <c r="H177" s="76">
        <f t="shared" si="7"/>
        <v>0</v>
      </c>
    </row>
    <row r="178" spans="2:8" ht="49.9" customHeight="1" x14ac:dyDescent="0.3">
      <c r="B178" s="42" t="s">
        <v>254</v>
      </c>
      <c r="C178" s="23"/>
      <c r="D178" s="18" t="s">
        <v>301</v>
      </c>
      <c r="E178" s="34">
        <v>1</v>
      </c>
      <c r="F178" s="34" t="s">
        <v>7</v>
      </c>
      <c r="G178" s="73"/>
      <c r="H178" s="76">
        <f t="shared" si="7"/>
        <v>0</v>
      </c>
    </row>
    <row r="179" spans="2:8" ht="49.9" customHeight="1" x14ac:dyDescent="0.3">
      <c r="B179" s="42" t="s">
        <v>255</v>
      </c>
      <c r="C179" s="23"/>
      <c r="D179" s="18" t="s">
        <v>218</v>
      </c>
      <c r="E179" s="34">
        <v>4</v>
      </c>
      <c r="F179" s="34" t="s">
        <v>16</v>
      </c>
      <c r="G179" s="73"/>
      <c r="H179" s="76">
        <f t="shared" si="7"/>
        <v>0</v>
      </c>
    </row>
    <row r="180" spans="2:8" ht="49.9" customHeight="1" x14ac:dyDescent="0.3">
      <c r="B180" s="42" t="s">
        <v>256</v>
      </c>
      <c r="C180" s="23"/>
      <c r="D180" s="18" t="s">
        <v>219</v>
      </c>
      <c r="E180" s="34">
        <v>120</v>
      </c>
      <c r="F180" s="34" t="s">
        <v>9</v>
      </c>
      <c r="G180" s="73"/>
      <c r="H180" s="76">
        <f t="shared" si="7"/>
        <v>0</v>
      </c>
    </row>
    <row r="181" spans="2:8" ht="49.9" customHeight="1" x14ac:dyDescent="0.3">
      <c r="B181" s="42" t="s">
        <v>257</v>
      </c>
      <c r="C181" s="23"/>
      <c r="D181" s="18" t="s">
        <v>220</v>
      </c>
      <c r="E181" s="34">
        <v>1</v>
      </c>
      <c r="F181" s="34" t="s">
        <v>7</v>
      </c>
      <c r="G181" s="73"/>
      <c r="H181" s="76">
        <f t="shared" si="7"/>
        <v>0</v>
      </c>
    </row>
    <row r="182" spans="2:8" ht="49.9" customHeight="1" x14ac:dyDescent="0.3">
      <c r="B182" s="64" t="s">
        <v>389</v>
      </c>
      <c r="C182" s="23"/>
      <c r="D182" s="65" t="s">
        <v>411</v>
      </c>
      <c r="E182" s="34">
        <v>0</v>
      </c>
      <c r="F182" s="34" t="s">
        <v>7</v>
      </c>
      <c r="G182" s="73"/>
      <c r="H182" s="76">
        <f t="shared" si="7"/>
        <v>0</v>
      </c>
    </row>
    <row r="183" spans="2:8" ht="49.9" customHeight="1" x14ac:dyDescent="0.3">
      <c r="B183" s="64" t="s">
        <v>258</v>
      </c>
      <c r="C183" s="84"/>
      <c r="D183" s="65" t="s">
        <v>411</v>
      </c>
      <c r="E183" s="86">
        <v>0</v>
      </c>
      <c r="F183" s="86" t="s">
        <v>10</v>
      </c>
      <c r="G183" s="73"/>
      <c r="H183" s="87">
        <f t="shared" si="7"/>
        <v>0</v>
      </c>
    </row>
    <row r="184" spans="2:8" ht="49.9" customHeight="1" x14ac:dyDescent="0.3">
      <c r="B184" s="42" t="s">
        <v>259</v>
      </c>
      <c r="C184" s="23"/>
      <c r="D184" s="48" t="s">
        <v>302</v>
      </c>
      <c r="E184" s="34">
        <v>2</v>
      </c>
      <c r="F184" s="34" t="s">
        <v>16</v>
      </c>
      <c r="G184" s="73"/>
      <c r="H184" s="76">
        <f t="shared" si="7"/>
        <v>0</v>
      </c>
    </row>
    <row r="185" spans="2:8" ht="49.9" customHeight="1" x14ac:dyDescent="0.25">
      <c r="B185" s="42" t="s">
        <v>260</v>
      </c>
      <c r="C185" s="27"/>
      <c r="D185" s="46" t="s">
        <v>6</v>
      </c>
      <c r="E185" s="45">
        <v>1</v>
      </c>
      <c r="F185" s="45" t="s">
        <v>7</v>
      </c>
      <c r="G185" s="73"/>
      <c r="H185" s="76">
        <f t="shared" si="7"/>
        <v>0</v>
      </c>
    </row>
    <row r="186" spans="2:8" ht="49.9" customHeight="1" x14ac:dyDescent="0.25">
      <c r="B186" s="42" t="s">
        <v>261</v>
      </c>
      <c r="C186" s="27"/>
      <c r="D186" s="46" t="s">
        <v>368</v>
      </c>
      <c r="E186" s="45">
        <v>1</v>
      </c>
      <c r="F186" s="45" t="s">
        <v>7</v>
      </c>
      <c r="G186" s="73"/>
      <c r="H186" s="76">
        <f t="shared" si="7"/>
        <v>0</v>
      </c>
    </row>
    <row r="187" spans="2:8" ht="45.6" customHeight="1" x14ac:dyDescent="0.3">
      <c r="B187" s="32"/>
      <c r="C187" s="27"/>
      <c r="D187" s="24" t="s">
        <v>369</v>
      </c>
      <c r="E187" s="35"/>
      <c r="F187" s="35"/>
      <c r="G187" s="73"/>
      <c r="H187" s="76">
        <f>SUM(H144:H186)</f>
        <v>0</v>
      </c>
    </row>
    <row r="188" spans="2:8" ht="61.9" customHeight="1" x14ac:dyDescent="0.3">
      <c r="B188" s="42" t="s">
        <v>262</v>
      </c>
      <c r="C188" s="27"/>
      <c r="D188" s="49" t="s">
        <v>377</v>
      </c>
      <c r="E188" s="25">
        <v>5</v>
      </c>
      <c r="F188" s="50" t="s">
        <v>365</v>
      </c>
      <c r="G188" s="35"/>
      <c r="H188" s="70">
        <f>H187*5%</f>
        <v>0</v>
      </c>
    </row>
    <row r="189" spans="2:8" ht="100.15" customHeight="1" x14ac:dyDescent="0.3">
      <c r="B189" s="27"/>
      <c r="C189" s="27"/>
      <c r="D189" s="33" t="s">
        <v>375</v>
      </c>
      <c r="E189" s="60"/>
      <c r="F189" s="60"/>
      <c r="G189" s="35"/>
      <c r="H189" s="91">
        <f>H187+H188</f>
        <v>0</v>
      </c>
    </row>
    <row r="190" spans="2:8" ht="49.9" customHeight="1" x14ac:dyDescent="0.4">
      <c r="B190" s="27"/>
      <c r="C190" s="27"/>
      <c r="D190" s="36" t="s">
        <v>370</v>
      </c>
      <c r="E190" s="60"/>
      <c r="F190" s="60"/>
      <c r="G190" s="60"/>
      <c r="H190" s="71"/>
    </row>
    <row r="191" spans="2:8" ht="49.9" customHeight="1" x14ac:dyDescent="0.25">
      <c r="B191" s="42" t="s">
        <v>263</v>
      </c>
      <c r="C191" s="27"/>
      <c r="D191" s="46" t="s">
        <v>190</v>
      </c>
      <c r="E191" s="55">
        <v>1340</v>
      </c>
      <c r="F191" s="45" t="s">
        <v>10</v>
      </c>
      <c r="G191" s="73"/>
      <c r="H191" s="77">
        <f>SUM(E191*G191)</f>
        <v>0</v>
      </c>
    </row>
    <row r="192" spans="2:8" ht="49.9" customHeight="1" x14ac:dyDescent="0.25">
      <c r="B192" s="42" t="s">
        <v>264</v>
      </c>
      <c r="C192" s="27"/>
      <c r="D192" s="46" t="s">
        <v>197</v>
      </c>
      <c r="E192" s="45">
        <v>36</v>
      </c>
      <c r="F192" s="45" t="s">
        <v>16</v>
      </c>
      <c r="G192" s="73"/>
      <c r="H192" s="77">
        <f>SUM(E192*G192)</f>
        <v>0</v>
      </c>
    </row>
    <row r="193" spans="1:8" ht="49.9" customHeight="1" x14ac:dyDescent="0.25">
      <c r="B193" s="42" t="s">
        <v>265</v>
      </c>
      <c r="C193" s="27"/>
      <c r="D193" s="46" t="s">
        <v>203</v>
      </c>
      <c r="E193" s="45">
        <v>5</v>
      </c>
      <c r="F193" s="45" t="s">
        <v>16</v>
      </c>
      <c r="G193" s="73"/>
      <c r="H193" s="77">
        <f>SUM(E193*G193)</f>
        <v>0</v>
      </c>
    </row>
    <row r="194" spans="1:8" ht="80.45" customHeight="1" x14ac:dyDescent="0.25">
      <c r="B194" s="64" t="s">
        <v>303</v>
      </c>
      <c r="C194" s="27"/>
      <c r="D194" s="26" t="s">
        <v>412</v>
      </c>
      <c r="E194" s="81">
        <v>1</v>
      </c>
      <c r="F194" s="81" t="s">
        <v>7</v>
      </c>
      <c r="G194" s="73"/>
      <c r="H194" s="89">
        <f>SUM(E194*G194)</f>
        <v>0</v>
      </c>
    </row>
    <row r="195" spans="1:8" ht="49.9" customHeight="1" x14ac:dyDescent="0.25">
      <c r="B195" s="42" t="s">
        <v>304</v>
      </c>
      <c r="C195" s="27"/>
      <c r="D195" s="51" t="s">
        <v>371</v>
      </c>
      <c r="E195" s="25">
        <v>1</v>
      </c>
      <c r="F195" s="25" t="s">
        <v>7</v>
      </c>
      <c r="G195" s="73"/>
      <c r="H195" s="77">
        <f>SUM(E195*G195)</f>
        <v>0</v>
      </c>
    </row>
    <row r="196" spans="1:8" ht="46.15" customHeight="1" x14ac:dyDescent="0.3">
      <c r="B196" s="32"/>
      <c r="C196" s="52"/>
      <c r="D196" s="24" t="s">
        <v>372</v>
      </c>
      <c r="E196" s="61"/>
      <c r="F196" s="61"/>
      <c r="G196" s="35"/>
      <c r="H196" s="77">
        <f>SUM(H191:H195)</f>
        <v>0</v>
      </c>
    </row>
    <row r="197" spans="1:8" ht="70.150000000000006" customHeight="1" x14ac:dyDescent="0.3">
      <c r="B197" s="42" t="s">
        <v>305</v>
      </c>
      <c r="C197" s="52"/>
      <c r="D197" s="49" t="s">
        <v>378</v>
      </c>
      <c r="E197" s="25">
        <v>5</v>
      </c>
      <c r="F197" s="50" t="s">
        <v>365</v>
      </c>
      <c r="G197" s="52"/>
      <c r="H197" s="74">
        <f>H196*5%</f>
        <v>0</v>
      </c>
    </row>
    <row r="198" spans="1:8" ht="124.9" customHeight="1" x14ac:dyDescent="0.3">
      <c r="B198" s="32"/>
      <c r="C198" s="32"/>
      <c r="D198" s="33" t="s">
        <v>381</v>
      </c>
      <c r="E198" s="61"/>
      <c r="F198" s="61"/>
      <c r="G198" s="52"/>
      <c r="H198" s="92">
        <f>H196+H197</f>
        <v>0</v>
      </c>
    </row>
    <row r="199" spans="1:8" ht="62.45" customHeight="1" x14ac:dyDescent="0.4">
      <c r="B199" s="32"/>
      <c r="C199" s="52"/>
      <c r="D199" s="37" t="s">
        <v>373</v>
      </c>
      <c r="E199" s="32"/>
      <c r="F199" s="32"/>
      <c r="G199" s="32"/>
      <c r="H199" s="52"/>
    </row>
    <row r="200" spans="1:8" ht="49.9" customHeight="1" x14ac:dyDescent="0.3">
      <c r="B200" s="42" t="s">
        <v>306</v>
      </c>
      <c r="C200" s="52"/>
      <c r="D200" s="46" t="s">
        <v>193</v>
      </c>
      <c r="E200" s="45">
        <v>145</v>
      </c>
      <c r="F200" s="45" t="s">
        <v>10</v>
      </c>
      <c r="G200" s="96"/>
      <c r="H200" s="69">
        <f>SUM(E200*G200)</f>
        <v>0</v>
      </c>
    </row>
    <row r="201" spans="1:8" ht="49.9" customHeight="1" x14ac:dyDescent="0.3">
      <c r="B201" s="42" t="s">
        <v>307</v>
      </c>
      <c r="C201" s="52"/>
      <c r="D201" s="46" t="s">
        <v>199</v>
      </c>
      <c r="E201" s="45">
        <v>100</v>
      </c>
      <c r="F201" s="45" t="s">
        <v>16</v>
      </c>
      <c r="G201" s="96"/>
      <c r="H201" s="69">
        <f t="shared" ref="H201:H204" si="9">SUM(E201*G201)</f>
        <v>0</v>
      </c>
    </row>
    <row r="202" spans="1:8" ht="49.9" customHeight="1" x14ac:dyDescent="0.3">
      <c r="B202" s="42" t="s">
        <v>308</v>
      </c>
      <c r="C202" s="52"/>
      <c r="D202" s="46" t="s">
        <v>299</v>
      </c>
      <c r="E202" s="45">
        <v>10</v>
      </c>
      <c r="F202" s="45" t="s">
        <v>16</v>
      </c>
      <c r="G202" s="96"/>
      <c r="H202" s="69">
        <f t="shared" si="9"/>
        <v>0</v>
      </c>
    </row>
    <row r="203" spans="1:8" s="16" customFormat="1" ht="49.9" customHeight="1" x14ac:dyDescent="0.3">
      <c r="A203" s="41">
        <v>52</v>
      </c>
      <c r="B203" s="42" t="s">
        <v>309</v>
      </c>
      <c r="C203" s="52"/>
      <c r="D203" s="18" t="s">
        <v>311</v>
      </c>
      <c r="E203" s="45">
        <v>7</v>
      </c>
      <c r="F203" s="45" t="s">
        <v>16</v>
      </c>
      <c r="G203" s="96"/>
      <c r="H203" s="69">
        <f t="shared" si="9"/>
        <v>0</v>
      </c>
    </row>
    <row r="204" spans="1:8" ht="49.9" customHeight="1" x14ac:dyDescent="0.3">
      <c r="B204" s="42" t="s">
        <v>312</v>
      </c>
      <c r="C204" s="52"/>
      <c r="D204" s="46" t="s">
        <v>207</v>
      </c>
      <c r="E204" s="45">
        <v>2</v>
      </c>
      <c r="F204" s="45" t="s">
        <v>16</v>
      </c>
      <c r="G204" s="96"/>
      <c r="H204" s="69">
        <f t="shared" si="9"/>
        <v>0</v>
      </c>
    </row>
    <row r="205" spans="1:8" ht="54.6" customHeight="1" x14ac:dyDescent="0.3">
      <c r="B205" s="23"/>
      <c r="C205" s="23"/>
      <c r="D205" s="33" t="s">
        <v>374</v>
      </c>
      <c r="E205" s="62"/>
      <c r="F205" s="62"/>
      <c r="G205" s="23"/>
      <c r="H205" s="69">
        <f>SUM(H200:H204)</f>
        <v>0</v>
      </c>
    </row>
    <row r="206" spans="1:8" ht="73.900000000000006" customHeight="1" x14ac:dyDescent="0.3">
      <c r="B206" s="42" t="s">
        <v>313</v>
      </c>
      <c r="C206" s="23"/>
      <c r="D206" s="49" t="s">
        <v>379</v>
      </c>
      <c r="E206" s="25">
        <v>10</v>
      </c>
      <c r="F206" s="50" t="s">
        <v>365</v>
      </c>
      <c r="G206" s="22"/>
      <c r="H206" s="70">
        <f>H205*10%</f>
        <v>0</v>
      </c>
    </row>
    <row r="207" spans="1:8" ht="108" customHeight="1" x14ac:dyDescent="0.3">
      <c r="B207" s="23"/>
      <c r="C207" s="23"/>
      <c r="D207" s="33" t="s">
        <v>380</v>
      </c>
      <c r="E207" s="185"/>
      <c r="F207" s="185"/>
      <c r="G207" s="22"/>
      <c r="H207" s="93">
        <f>H205+H206</f>
        <v>0</v>
      </c>
    </row>
    <row r="208" spans="1:8" ht="40.15" customHeight="1" x14ac:dyDescent="0.3">
      <c r="B208" s="23"/>
      <c r="C208" s="23"/>
      <c r="D208" s="21"/>
      <c r="E208" s="21"/>
      <c r="F208" s="21"/>
      <c r="G208" s="23"/>
      <c r="H208" s="23"/>
    </row>
    <row r="209" spans="2:8" ht="136.9" customHeight="1" x14ac:dyDescent="0.4">
      <c r="B209" s="23"/>
      <c r="C209" s="23"/>
      <c r="D209" s="186" t="s">
        <v>393</v>
      </c>
      <c r="E209" s="187"/>
      <c r="F209" s="187"/>
      <c r="G209" s="188"/>
      <c r="H209" s="94">
        <f>H207+H198+H189+H142</f>
        <v>0</v>
      </c>
    </row>
    <row r="210" spans="2:8" ht="40.15" customHeight="1" x14ac:dyDescent="0.25">
      <c r="B210" s="17"/>
      <c r="C210" s="17"/>
      <c r="D210" s="53"/>
      <c r="E210" s="53"/>
      <c r="F210" s="53"/>
      <c r="G210" s="17"/>
      <c r="H210" s="17"/>
    </row>
    <row r="211" spans="2:8" x14ac:dyDescent="0.25">
      <c r="B211" s="17"/>
      <c r="C211" s="17"/>
      <c r="D211" s="53"/>
      <c r="E211" s="53"/>
      <c r="F211" s="53"/>
      <c r="G211" s="17"/>
      <c r="H211" s="17"/>
    </row>
    <row r="212" spans="2:8" x14ac:dyDescent="0.25">
      <c r="B212" s="17"/>
      <c r="C212" s="17"/>
      <c r="D212" s="53"/>
      <c r="E212" s="53"/>
      <c r="F212" s="53"/>
      <c r="G212" s="17"/>
      <c r="H212" s="17"/>
    </row>
    <row r="213" spans="2:8" x14ac:dyDescent="0.25">
      <c r="B213" s="17"/>
      <c r="C213" s="17"/>
      <c r="D213" s="53"/>
      <c r="E213" s="53"/>
      <c r="F213" s="53"/>
      <c r="G213" s="17"/>
      <c r="H213" s="17"/>
    </row>
    <row r="214" spans="2:8" x14ac:dyDescent="0.25">
      <c r="B214" s="17"/>
      <c r="C214" s="17"/>
      <c r="D214" s="53"/>
      <c r="E214" s="53"/>
      <c r="F214" s="53"/>
      <c r="G214" s="17"/>
      <c r="H214" s="17"/>
    </row>
    <row r="215" spans="2:8" x14ac:dyDescent="0.25">
      <c r="H215" s="17"/>
    </row>
  </sheetData>
  <sheetProtection algorithmName="SHA-512" hashValue="01gRh7xlhqiB8G6TV4TsS1+prOcCpL55LJUDyS2UWF/e9hR6Yu7sAnEFmWs8mSHxmLayeS+Ww3MCnsD9d0x6vw==" saltValue="3g2qrZO/kmY8Iu7M68gcug==" spinCount="100000" sheet="1" objects="1" scenarios="1" selectLockedCells="1"/>
  <mergeCells count="5">
    <mergeCell ref="B1:H1"/>
    <mergeCell ref="B2:H2"/>
    <mergeCell ref="B3:H3"/>
    <mergeCell ref="E207:F207"/>
    <mergeCell ref="D209:G209"/>
  </mergeCells>
  <printOptions gridLines="1"/>
  <pageMargins left="0.7" right="0.7" top="0.75" bottom="0.75" header="0.3" footer="0.3"/>
  <pageSetup scale="60" firstPageNumber="16" fitToHeight="3" orientation="portrait" useFirstPageNumber="1" r:id="rId1"/>
  <headerFooter>
    <oddHeader>&amp;RIFB#15-0465-OV
Addendum #5</oddHeader>
    <oddFooter xml:space="preserve">&amp;L&amp;14BIDDER:_____________________________________
AUTHORIZED SIGNATURE:__________________________________&amp;R
&amp;14&amp;P
Bid "B", IFB#15-0465-OV,
Based on 640 Calendar Day 
Completion Time
Addendum #5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2" sqref="I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BID A.15-0465-OV.</vt:lpstr>
      <vt:lpstr>BID B.15-0465-OV.</vt:lpstr>
      <vt:lpstr>Sheet1</vt:lpstr>
      <vt:lpstr>'BID A.15-0465-OV.'!Print_Area</vt:lpstr>
      <vt:lpstr>'BID B.15-0465-OV.'!Print_Area</vt:lpstr>
      <vt:lpstr>'BID A.15-0465-OV.'!Print_Titles</vt:lpstr>
      <vt:lpstr>'BID B.15-0465-OV.'!Print_Titles</vt:lpstr>
      <vt:lpstr>'BID B.15-0465-OV.'!U17_</vt:lpstr>
      <vt:lpstr>U17_</vt:lpstr>
      <vt:lpstr>'BID B.15-0465-OV.'!U6_</vt:lpstr>
      <vt:lpstr>U6_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</dc:creator>
  <cp:lastModifiedBy>renamed_admin</cp:lastModifiedBy>
  <cp:lastPrinted>2015-04-08T19:22:35Z</cp:lastPrinted>
  <dcterms:created xsi:type="dcterms:W3CDTF">2009-08-07T19:21:57Z</dcterms:created>
  <dcterms:modified xsi:type="dcterms:W3CDTF">2015-04-09T14:36:45Z</dcterms:modified>
</cp:coreProperties>
</file>