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80" yWindow="30" windowWidth="19290" windowHeight="6690" tabRatio="859"/>
  </bookViews>
  <sheets>
    <sheet name="Bid &quot;A&quot; " sheetId="4" r:id="rId1"/>
    <sheet name="Bid &quot;B&quot;  " sheetId="11" r:id="rId2"/>
    <sheet name="DEFINITIONS" sheetId="6" r:id="rId3"/>
  </sheets>
  <definedNames>
    <definedName name="_xlnm.Print_Area" localSheetId="0">'Bid "A" '!$A$3:$F$171</definedName>
    <definedName name="_xlnm.Print_Area" localSheetId="1">'Bid "B"  '!$A$3:$F$171</definedName>
    <definedName name="_xlnm.Print_Area" localSheetId="2">DEFINITIONS!$A$1:$E$23</definedName>
    <definedName name="_xlnm.Print_Titles" localSheetId="0">'Bid "A" '!$3:$11</definedName>
    <definedName name="_xlnm.Print_Titles" localSheetId="1">'Bid "B"  '!$3:$11</definedName>
  </definedNames>
  <calcPr calcId="145621"/>
</workbook>
</file>

<file path=xl/calcChain.xml><?xml version="1.0" encoding="utf-8"?>
<calcChain xmlns="http://schemas.openxmlformats.org/spreadsheetml/2006/main">
  <c r="F164" i="11" l="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66" i="11" s="1"/>
  <c r="F167" i="11" s="1"/>
  <c r="G124" i="11"/>
  <c r="G118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F110" i="11"/>
  <c r="G109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19" i="11" s="1"/>
  <c r="F120" i="11" l="1"/>
  <c r="F121" i="11" s="1"/>
  <c r="F168" i="11"/>
  <c r="F165" i="4"/>
  <c r="F166" i="4" s="1"/>
  <c r="F167" i="4" s="1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11" i="4"/>
  <c r="F82" i="4"/>
  <c r="F61" i="4"/>
  <c r="F118" i="4"/>
  <c r="F117" i="4"/>
  <c r="F116" i="4"/>
  <c r="F115" i="4"/>
  <c r="F114" i="4"/>
  <c r="F113" i="4"/>
  <c r="F112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71" i="11" l="1"/>
  <c r="F168" i="4"/>
  <c r="F119" i="4"/>
  <c r="F120" i="4" l="1"/>
  <c r="F121" i="4" s="1"/>
  <c r="F171" i="4" s="1"/>
  <c r="G118" i="4"/>
  <c r="G116" i="4"/>
  <c r="G115" i="4"/>
  <c r="G124" i="4" l="1"/>
  <c r="G114" i="4"/>
  <c r="G113" i="4"/>
  <c r="G112" i="4"/>
  <c r="G111" i="4"/>
  <c r="G109" i="4"/>
</calcChain>
</file>

<file path=xl/sharedStrings.xml><?xml version="1.0" encoding="utf-8"?>
<sst xmlns="http://schemas.openxmlformats.org/spreadsheetml/2006/main" count="971" uniqueCount="357">
  <si>
    <t>UNIT</t>
  </si>
  <si>
    <t>LS</t>
  </si>
  <si>
    <t>101-1</t>
  </si>
  <si>
    <t>102-1</t>
  </si>
  <si>
    <t>LF</t>
  </si>
  <si>
    <t>EA</t>
  </si>
  <si>
    <t>PI</t>
  </si>
  <si>
    <t>AS</t>
  </si>
  <si>
    <t>706-3</t>
  </si>
  <si>
    <t>711-11-160</t>
  </si>
  <si>
    <t>711-11-151</t>
  </si>
  <si>
    <t>711-11-125</t>
  </si>
  <si>
    <t>711-11-224</t>
  </si>
  <si>
    <t>715-2-11</t>
  </si>
  <si>
    <t>715-7-11</t>
  </si>
  <si>
    <t>715-14-11</t>
  </si>
  <si>
    <t>715-500-1</t>
  </si>
  <si>
    <t>EST. QTY.</t>
  </si>
  <si>
    <t>SF</t>
  </si>
  <si>
    <t>783-4-112</t>
  </si>
  <si>
    <t>783-5-1</t>
  </si>
  <si>
    <t>783-6-1</t>
  </si>
  <si>
    <t>711-11-111</t>
  </si>
  <si>
    <t>711-11-211</t>
  </si>
  <si>
    <t>711-11-124</t>
  </si>
  <si>
    <t>DESCRIPTION</t>
  </si>
  <si>
    <t>NM</t>
  </si>
  <si>
    <t>711-11-122</t>
  </si>
  <si>
    <t>711-11-123</t>
  </si>
  <si>
    <t>711-11-170</t>
  </si>
  <si>
    <t>GM</t>
  </si>
  <si>
    <t>711-11-251</t>
  </si>
  <si>
    <t>715-1-12</t>
  </si>
  <si>
    <t>715-4-123</t>
  </si>
  <si>
    <t>710-11-290</t>
  </si>
  <si>
    <t>711-11-131</t>
  </si>
  <si>
    <t>FDOT ITEM NO.</t>
  </si>
  <si>
    <t>104-10-3</t>
  </si>
  <si>
    <t>104-11</t>
  </si>
  <si>
    <t>Floating Turbidity Barrier</t>
  </si>
  <si>
    <t>104-15</t>
  </si>
  <si>
    <t>Soil Tracking Prevention Device</t>
  </si>
  <si>
    <t>104-18</t>
  </si>
  <si>
    <t>Inlet Protection System</t>
  </si>
  <si>
    <t>110-1-1</t>
  </si>
  <si>
    <t>AC</t>
  </si>
  <si>
    <t>110-4</t>
  </si>
  <si>
    <t>SY</t>
  </si>
  <si>
    <t>110-7-1</t>
  </si>
  <si>
    <t>CY</t>
  </si>
  <si>
    <t>120-4</t>
  </si>
  <si>
    <t>160-4</t>
  </si>
  <si>
    <t>285-709</t>
  </si>
  <si>
    <t>286-1</t>
  </si>
  <si>
    <t>327-70-6</t>
  </si>
  <si>
    <t>TN</t>
  </si>
  <si>
    <t>400-1-2</t>
  </si>
  <si>
    <t>425-1-351</t>
  </si>
  <si>
    <t>425-1-361</t>
  </si>
  <si>
    <t>425-1-451</t>
  </si>
  <si>
    <t>430-175-115</t>
  </si>
  <si>
    <t>430-175-118</t>
  </si>
  <si>
    <t>430-175-124</t>
  </si>
  <si>
    <t>430-175-130</t>
  </si>
  <si>
    <t>430-175-136</t>
  </si>
  <si>
    <t>430-175-142</t>
  </si>
  <si>
    <t>430-175-148</t>
  </si>
  <si>
    <t>430-175-218</t>
  </si>
  <si>
    <t>430-175-224</t>
  </si>
  <si>
    <t>430-982-125</t>
  </si>
  <si>
    <t>430-984-625</t>
  </si>
  <si>
    <t>520-1-10</t>
  </si>
  <si>
    <t>522-1</t>
  </si>
  <si>
    <t>522-2</t>
  </si>
  <si>
    <t>530-3-4</t>
  </si>
  <si>
    <t>570-1-2</t>
  </si>
  <si>
    <t>LB</t>
  </si>
  <si>
    <t>TOTAL BID PRICE ($)</t>
  </si>
  <si>
    <t>BID PRICE PER UNIT ($)</t>
  </si>
  <si>
    <t>(Submit in triplicate)</t>
  </si>
  <si>
    <t>SECTION 00300 BID FORM</t>
  </si>
  <si>
    <t>HR</t>
  </si>
  <si>
    <t>Bid "A" Based on a completion time of 540 Calendar Days</t>
  </si>
  <si>
    <t>ED</t>
  </si>
  <si>
    <t>DEFINITION OF THE UNITS OF MEASURE</t>
  </si>
  <si>
    <t>Acre</t>
  </si>
  <si>
    <t>Assembly</t>
  </si>
  <si>
    <t>Cubic Yard</t>
  </si>
  <si>
    <t>Each</t>
  </si>
  <si>
    <t>Each Day</t>
  </si>
  <si>
    <t>Foot</t>
  </si>
  <si>
    <t>FT</t>
  </si>
  <si>
    <t>Gross Mile</t>
  </si>
  <si>
    <t>Hour</t>
  </si>
  <si>
    <t>Linear Foot</t>
  </si>
  <si>
    <t>Lump Sum</t>
  </si>
  <si>
    <t>Net Mile</t>
  </si>
  <si>
    <t>Per Intersection</t>
  </si>
  <si>
    <t>Pound</t>
  </si>
  <si>
    <t>Square Feet</t>
  </si>
  <si>
    <t>Square Yard</t>
  </si>
  <si>
    <t>Ton</t>
  </si>
  <si>
    <t xml:space="preserve"> TN </t>
  </si>
  <si>
    <t>Sediment Barrier</t>
  </si>
  <si>
    <t>104-12</t>
  </si>
  <si>
    <t>Staked Turbidity Barrier - Nylon Reinforced PVC</t>
  </si>
  <si>
    <t>Removal of Existing Concrete Pavement</t>
  </si>
  <si>
    <t>Subsoil Excavation</t>
  </si>
  <si>
    <t>Type B Stabilization</t>
  </si>
  <si>
    <t>Turnout Construction</t>
  </si>
  <si>
    <t>Milling Exist. Asph. Pavt.  1 1/2" Avg Depth</t>
  </si>
  <si>
    <t>337-7-74</t>
  </si>
  <si>
    <t>Asphalt Friction Course Traffic C, FC-12.5, PG 76-22, ARB</t>
  </si>
  <si>
    <t>339-1</t>
  </si>
  <si>
    <t>Miscellaneous Asphalt Pavement</t>
  </si>
  <si>
    <t>400-0-11</t>
  </si>
  <si>
    <t>Concrete Class NS, Gravity Wall</t>
  </si>
  <si>
    <t>515-1-1</t>
  </si>
  <si>
    <t>Pipe Handrail - Guiderail, Steel</t>
  </si>
  <si>
    <t>520-1-7</t>
  </si>
  <si>
    <t>Curb &amp; Gutter Concrete (TYPE E)</t>
  </si>
  <si>
    <t>Curb &amp; Gutter Concrete (TYPE F)</t>
  </si>
  <si>
    <t>Sidewalk Concrete (4" Thick)</t>
  </si>
  <si>
    <t>Sidewalk Concrete (6" Thick)</t>
  </si>
  <si>
    <t xml:space="preserve">SY </t>
  </si>
  <si>
    <t>536-1-1</t>
  </si>
  <si>
    <t>Guardrail - Roadway</t>
  </si>
  <si>
    <t>536-7</t>
  </si>
  <si>
    <t>Special Guardrail Post</t>
  </si>
  <si>
    <t>536-85-24</t>
  </si>
  <si>
    <t>Guardrail End Anchorage Assembly - Parrel</t>
  </si>
  <si>
    <t>536-85-25</t>
  </si>
  <si>
    <t>Guardrail End Anchorage Assembly- Type II</t>
  </si>
  <si>
    <t>550-10-220</t>
  </si>
  <si>
    <t>Fencing, Type B, 5.1-6.0, Standard</t>
  </si>
  <si>
    <t>550-60-224</t>
  </si>
  <si>
    <t>Fence Gate, Type B, Double, 18. 1-20.0' Opening</t>
  </si>
  <si>
    <t>Performance Turf (SOD)</t>
  </si>
  <si>
    <t>580-1-1</t>
  </si>
  <si>
    <t>Landscape Complete - Small Plants - Mainline Buffer</t>
  </si>
  <si>
    <t>580-1-2</t>
  </si>
  <si>
    <t>Landscape Complete - Large Plants - Planting Plan</t>
  </si>
  <si>
    <t>44th Avenue East (From 30thStreet East to 45th Street East)</t>
  </si>
  <si>
    <t>Project No.:  6071160</t>
  </si>
  <si>
    <t>ROADWAY:</t>
  </si>
  <si>
    <t>U/M</t>
  </si>
  <si>
    <t>400-4-1</t>
  </si>
  <si>
    <t>Concrete Class IV, Culverts</t>
  </si>
  <si>
    <t>Concrete Class I, Endwalls</t>
  </si>
  <si>
    <t>415-1-1</t>
  </si>
  <si>
    <t>Reinforcing Steel - Roadway</t>
  </si>
  <si>
    <t>Inlets, Curb, Type P-5 &lt;10'</t>
  </si>
  <si>
    <t>Inlets, Curb, Type P-6, &lt;10'</t>
  </si>
  <si>
    <t>425-1-452</t>
  </si>
  <si>
    <t>Inlets, Curb, Type J-5, &lt;10'</t>
  </si>
  <si>
    <t>Inlets, Curb, Type J-5, &gt;10'</t>
  </si>
  <si>
    <t>425-1-461</t>
  </si>
  <si>
    <t>Inlets, Curb, Type J-6, &lt;10'</t>
  </si>
  <si>
    <t>425-1-549</t>
  </si>
  <si>
    <t>Inlets, DT BOT, Type D, Modify</t>
  </si>
  <si>
    <t>430-94-1</t>
  </si>
  <si>
    <t>Desilting Pipe, 0-24"</t>
  </si>
  <si>
    <t>430-175-154</t>
  </si>
  <si>
    <t>430-200-29</t>
  </si>
  <si>
    <t>Flared End Section, Concrete 24"</t>
  </si>
  <si>
    <t>430-982-123</t>
  </si>
  <si>
    <t>Mitered End Section, Optional Round, 15" CD</t>
  </si>
  <si>
    <t>Mitered End Section, Optional Round, 18" CD</t>
  </si>
  <si>
    <t>430-982-129</t>
  </si>
  <si>
    <t>430-982-138</t>
  </si>
  <si>
    <t>Mitered End Section, Optional Round, 36" CD</t>
  </si>
  <si>
    <t>430-982-141</t>
  </si>
  <si>
    <t>Mitered End Section, Optional Round, 48" CD</t>
  </si>
  <si>
    <t>Mitered End Section, Optional Elliptical / ARCH, 18" SD</t>
  </si>
  <si>
    <t>430-984-629</t>
  </si>
  <si>
    <t>Mitered End Section, Optinal Elliptical / ARCH, 24" SD</t>
  </si>
  <si>
    <t>440-1-20</t>
  </si>
  <si>
    <t>530-3-3</t>
  </si>
  <si>
    <t>RIPRAP- Rubble, Bank and Shore</t>
  </si>
  <si>
    <t>RIPRAP - Rubble, F &amp; I, Ditch Lining</t>
  </si>
  <si>
    <t>700-1-11</t>
  </si>
  <si>
    <t>Single Post Sign (F &amp; I, &lt;12 SF)</t>
  </si>
  <si>
    <t>700-1-12</t>
  </si>
  <si>
    <t>Single Post Sign (F &amp; I, 12-20 SF)</t>
  </si>
  <si>
    <t>700-1-60</t>
  </si>
  <si>
    <t>Single Post Sign (Remove)</t>
  </si>
  <si>
    <t>705-11-1</t>
  </si>
  <si>
    <t>Delineator, Flexible Tubular</t>
  </si>
  <si>
    <t>Retro-Reflective Pavement Markers</t>
  </si>
  <si>
    <t>710-11-160</t>
  </si>
  <si>
    <t>Painted Pavement Markings, STD., White, BIKE LANE</t>
  </si>
  <si>
    <t>710-90</t>
  </si>
  <si>
    <t>Painted Pavement Markings, STD., Yellow , ISLAND NOSE</t>
  </si>
  <si>
    <t>Painted Pavement Markings (Final Surface)</t>
  </si>
  <si>
    <t>Thermoplastic, STD., White, SOLID, 6"</t>
  </si>
  <si>
    <t xml:space="preserve">Thermoplastic, STD., White, SOLID, 8" </t>
  </si>
  <si>
    <t>Thermoplastic, STD., White, SOLID, 12"</t>
  </si>
  <si>
    <t>Thermoplastic, STD., White, SOLID, 18"</t>
  </si>
  <si>
    <t>Thermoplastic, STD., White SOLID, 24"</t>
  </si>
  <si>
    <t>Thermoplastic, STD., White SKIP, 6" (10' - 30')</t>
  </si>
  <si>
    <t xml:space="preserve">Thermoplastic, STD., White, SKIP, 6" (2' - 4') </t>
  </si>
  <si>
    <t>Thermoplastic, STD., White, MERGE</t>
  </si>
  <si>
    <t>Thermoplastic, STD., White ARROW (LEFT)</t>
  </si>
  <si>
    <t>Thermoplastic, STD., Yellow, SOLID, 6"</t>
  </si>
  <si>
    <t>Thermoplastic, STD., Yellow, SOLID, 18"</t>
  </si>
  <si>
    <t>Thermoplastic SATD., Yellow, SKIP, 6", (2' - 4')</t>
  </si>
  <si>
    <t>ITS Conduit (F &amp; I) Underground</t>
  </si>
  <si>
    <t>ITS Pull Box for FO (F &amp; I)</t>
  </si>
  <si>
    <t>ITS Splice Box for FO (F &amp; I)</t>
  </si>
  <si>
    <t>Lighting Conductors (F &amp; I) (Insulated) (No. 8 - 6)</t>
  </si>
  <si>
    <t>Lighting Conduit (F &amp; I) (Underground)</t>
  </si>
  <si>
    <t>Light Pole Complete (F &amp; I) (Wind Speed 130) (Pole Height 50')</t>
  </si>
  <si>
    <t>715-4-129</t>
  </si>
  <si>
    <t>Light Pole Complete (F &amp; I) (Wind Speed 130) (Custom Height)</t>
  </si>
  <si>
    <t>Load Center (F &amp; I) Secondary Voltage)</t>
  </si>
  <si>
    <t>Lighting Pull Box (F &amp; I) (Roadside)</t>
  </si>
  <si>
    <t>Pole Cable Distribution System</t>
  </si>
  <si>
    <t>Mobilization</t>
  </si>
  <si>
    <t>Maintenance of Traffic</t>
  </si>
  <si>
    <t>%</t>
  </si>
  <si>
    <t>Optional Base (Base Group 09)</t>
  </si>
  <si>
    <t>WATER MAIN COST</t>
  </si>
  <si>
    <t>MANATEE COUNTY ITEM</t>
  </si>
  <si>
    <t>MC-1</t>
  </si>
  <si>
    <t>6" PVC Water Main Pipe</t>
  </si>
  <si>
    <t>MC-2</t>
  </si>
  <si>
    <t>6" 45 Degree Bend</t>
  </si>
  <si>
    <t>MC-3</t>
  </si>
  <si>
    <t>6" Plug</t>
  </si>
  <si>
    <t>MC-4</t>
  </si>
  <si>
    <t xml:space="preserve">6" Gate Valve </t>
  </si>
  <si>
    <t>MC-5</t>
  </si>
  <si>
    <t>8"PVC Water Main Pipe</t>
  </si>
  <si>
    <t>MC-6</t>
  </si>
  <si>
    <t>8" DIP Water Main Pipe</t>
  </si>
  <si>
    <t>MC-7</t>
  </si>
  <si>
    <t>8" 11 1/4 Degree Bend</t>
  </si>
  <si>
    <t>MC-8</t>
  </si>
  <si>
    <t>8" 45 Degree Bend</t>
  </si>
  <si>
    <t>MC-9</t>
  </si>
  <si>
    <t>8" 90 Degree Bend</t>
  </si>
  <si>
    <t>MC-10</t>
  </si>
  <si>
    <t>8" Tee</t>
  </si>
  <si>
    <t>MC-11</t>
  </si>
  <si>
    <t>8" Cross</t>
  </si>
  <si>
    <t>MC-12</t>
  </si>
  <si>
    <t>8" x 6" Reducer</t>
  </si>
  <si>
    <t>MC-15</t>
  </si>
  <si>
    <t>8" Gate Valve</t>
  </si>
  <si>
    <t>MC-16</t>
  </si>
  <si>
    <t>14" Dia. X 1/4" Wall Thickness Steel Casing (Open Cut)</t>
  </si>
  <si>
    <t>MC-17</t>
  </si>
  <si>
    <t>18" Dia. X 1/2" Wall Thickness Steel Casing (J &amp; B)</t>
  </si>
  <si>
    <t>MC-19</t>
  </si>
  <si>
    <t>36" X 30" Tee</t>
  </si>
  <si>
    <t>MC-20</t>
  </si>
  <si>
    <t>36" Ductile Iron Water Main Pipe</t>
  </si>
  <si>
    <t>MC-22</t>
  </si>
  <si>
    <t>30" Butterfly Valve</t>
  </si>
  <si>
    <t>MC-23</t>
  </si>
  <si>
    <t>36" Butterfly Valve</t>
  </si>
  <si>
    <t>MC-24</t>
  </si>
  <si>
    <t>36" 45 Degree Bend</t>
  </si>
  <si>
    <t>MC-25</t>
  </si>
  <si>
    <t>MC-26</t>
  </si>
  <si>
    <t>36" X  6" Tee</t>
  </si>
  <si>
    <t>36" X  8" Tee</t>
  </si>
  <si>
    <t>MC-27</t>
  </si>
  <si>
    <t>36" Plug</t>
  </si>
  <si>
    <t>MC-28</t>
  </si>
  <si>
    <t>Air Release Assembly</t>
  </si>
  <si>
    <t>MC-29</t>
  </si>
  <si>
    <t>Remove Existing 36" Water Main Pipe</t>
  </si>
  <si>
    <t>MC-30</t>
  </si>
  <si>
    <t>Remove Existing 8" Water Main Pipe</t>
  </si>
  <si>
    <t>MC-31</t>
  </si>
  <si>
    <t>MC-32</t>
  </si>
  <si>
    <t>Remove Existing 6" Valve</t>
  </si>
  <si>
    <t>MC-33</t>
  </si>
  <si>
    <t xml:space="preserve">Temporary Jumper Connection </t>
  </si>
  <si>
    <t>Remove Existing 6" Water Main Pipe</t>
  </si>
  <si>
    <t>MC-34</t>
  </si>
  <si>
    <t>Miscellaneous Concrete (Thrust Blocks)</t>
  </si>
  <si>
    <t>141-70</t>
  </si>
  <si>
    <t>Settlement Plate Assembly</t>
  </si>
  <si>
    <t>WMS-1</t>
  </si>
  <si>
    <t>Wetland Mitigation Site Creation and Enhancement</t>
  </si>
  <si>
    <t xml:space="preserve">SUBTOTAL ROADWAY </t>
  </si>
  <si>
    <t xml:space="preserve">SUBTOTAL WATER MAIN </t>
  </si>
  <si>
    <t>Pipe Culvert, OPT Material, Round, 15" S/CD (RCP)</t>
  </si>
  <si>
    <t>Pipe Culvert, OPT Material, Round, 18" S/CD (RCP)</t>
  </si>
  <si>
    <t>Pipe Culvert, OPT Material, Round, 24" S/CD (RCP)</t>
  </si>
  <si>
    <t>Pipe Culvert, OPT Material, Round, 30" S/CD (RCP)</t>
  </si>
  <si>
    <t>Pipe Culvert, OPT Material, Round, 36" S/CD (RCP)</t>
  </si>
  <si>
    <t>Pipe Culvert, OPT Material, Round, 42" S/CD (RCP)</t>
  </si>
  <si>
    <t>Pipe Culvert, OPT Material, Round, 48" S/CD (RCP)</t>
  </si>
  <si>
    <t>Pipe Culvert, OPT Material, Round, 54" S/CD (RCP)</t>
  </si>
  <si>
    <t>Pipe Culvert, OPT Material, Other-ELIP/ARCH, 18" S/CD (RCP)</t>
  </si>
  <si>
    <t>Pipe Culvert, OPT Material, Other-ELIP/ARCH, 24" S/CD (RCP)</t>
  </si>
  <si>
    <t>Mitered End Section, Optional Round, 24" CD</t>
  </si>
  <si>
    <t>Underdrain, TYPE II</t>
  </si>
  <si>
    <t>Clearing and Grubbing (31.35 AC)</t>
  </si>
  <si>
    <t>Mail Box (F &amp; I ) Single (NEW)</t>
  </si>
  <si>
    <t>IFB #14-2404-OV (ADDENDUM #2)</t>
  </si>
  <si>
    <r>
      <t>DEFINITION OF THE UNITS OF MEASURE, IFB #14-2404-OV, 44th Avenue East (From 30th Street East to 45th Street East (Project No. 6071160</t>
    </r>
    <r>
      <rPr>
        <b/>
        <u/>
        <sz val="14"/>
        <color theme="1"/>
        <rFont val="Arial"/>
        <family val="2"/>
      </rPr>
      <t xml:space="preserve"> (ADDENDUM #2)</t>
    </r>
  </si>
  <si>
    <t>*515-2-311</t>
  </si>
  <si>
    <t>Pedestrian/Bicycle Railing, Non  Specified, 42" Type 1 - Index 862 w/ Aluminum Material (ADDENDUM#2 -revise Item No. from 515-2-111 TO 515-2-311)</t>
  </si>
  <si>
    <t>*530-74</t>
  </si>
  <si>
    <t>Bedding Stone (ADDENDUM #2)</t>
  </si>
  <si>
    <t>*120-1</t>
  </si>
  <si>
    <t>Regular Excavation  (ADDENDUM #2)</t>
  </si>
  <si>
    <t>*120-6</t>
  </si>
  <si>
    <t>Embankment (ADDENDUM #2)</t>
  </si>
  <si>
    <t>*514-72</t>
  </si>
  <si>
    <t>Liner Impermeable PVC (ADDENDUM #2)</t>
  </si>
  <si>
    <t>*122-1</t>
  </si>
  <si>
    <t>Slurry Wall (ADDENDUM #2)</t>
  </si>
  <si>
    <t>*334-1-13</t>
  </si>
  <si>
    <t>SUPERPAVE Asphaltic Conc., Traffic C (ADDENDUM #2)</t>
  </si>
  <si>
    <t>*425-2-101</t>
  </si>
  <si>
    <t>*425-2-91</t>
  </si>
  <si>
    <t>*425-2-61</t>
  </si>
  <si>
    <t>*425-2-43</t>
  </si>
  <si>
    <t>Manholes, P-7 Partial (ADDENDUM #2)</t>
  </si>
  <si>
    <t>Manholes, P-8, &lt;10' (ADDENDUM #2)</t>
  </si>
  <si>
    <t>Manholes, J-8, &lt;10' (ADDENDUM #2)</t>
  </si>
  <si>
    <t>Manholes, Special, &lt;10' (ADDENDUM #2)</t>
  </si>
  <si>
    <t>*MC-21</t>
  </si>
  <si>
    <t>Not Used (ADDENDUM #2)</t>
  </si>
  <si>
    <t>*MC-13</t>
  </si>
  <si>
    <t>*MC-14</t>
  </si>
  <si>
    <t>*MC-18</t>
  </si>
  <si>
    <t xml:space="preserve">Fire Hydrant Assembly (Including 6" Gate Valve) (ADDENDUM #2) </t>
  </si>
  <si>
    <t xml:space="preserve">Fire Hydrant / Blow-Off Assembly (30" and Greater) (ADDENDUM #2) </t>
  </si>
  <si>
    <t xml:space="preserve">18" Dia. X 1/2" Wall Thickness Steel Casing (Open Cut) (ADDENDUM #2) </t>
  </si>
  <si>
    <t>*MC-35</t>
  </si>
  <si>
    <t>*MC-35A</t>
  </si>
  <si>
    <t>*MC-35B</t>
  </si>
  <si>
    <t>*MC-35C</t>
  </si>
  <si>
    <t>*MC-35D</t>
  </si>
  <si>
    <t>*MC-36</t>
  </si>
  <si>
    <t>*MC-37</t>
  </si>
  <si>
    <t>Water Main Tie-Ins (ADDENDUM #2)</t>
  </si>
  <si>
    <t>6" Water Main Tie-Ins (ADDENDUM #2)</t>
  </si>
  <si>
    <t>8" Water Main Tie-Ins (ADDENDUM #2)</t>
  </si>
  <si>
    <t>30" Water Main Tie-Ins (ADDENDUM #2)</t>
  </si>
  <si>
    <t>36" Water Main Tie-Ins (ADDENDUM #2)</t>
  </si>
  <si>
    <t>36" Tee (ADDENDUM #2)</t>
  </si>
  <si>
    <t>36" 90 degree bend  (ADDENDUM #2)</t>
  </si>
  <si>
    <t>Bid "B" Based on a completion time of 720 Calendar Days</t>
  </si>
  <si>
    <t>TOTAL ROADWAY, Bid "A" based on a Completion time of 540 Calendar Days</t>
  </si>
  <si>
    <t xml:space="preserve">TOTAL WATER MAIN, Bid "A" Based on Completion Time of 540 Calendar Days </t>
  </si>
  <si>
    <t>GRAND TOTAL ROADWAY AND WATER MAIN, Based on Bid "A", 540 Calendar Day Completion Time.</t>
  </si>
  <si>
    <t>Contract Contingency (Used only with County Approval)</t>
  </si>
  <si>
    <t>TOTAL ROADWAY, Bid "B " based on a Completion time of 720 Calendar Days</t>
  </si>
  <si>
    <t xml:space="preserve">TOTAL WATER MAIN, Bid "B" Based on Completion Time of 720 Calendar Days </t>
  </si>
  <si>
    <t>GRAND TOTAL ROADWAY AND WATER MAIN, Based on Bid "B", 720 Calendar Day Completion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</si>
</sst>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\ ;\(&quot;$&quot;#,##0\)"/>
    <numFmt numFmtId="165" formatCode="&quot;$&quot;#,##0.00"/>
    <numFmt numFmtId="166" formatCode="0_)"/>
    <numFmt numFmtId="167" formatCode="#,##0.0_);\(#,##0.0\)"/>
    <numFmt numFmtId="168" formatCode="&quot;$&quot;#,##0.0_);[Red]\(&quot;$&quot;#,##0.0\)"/>
    <numFmt numFmtId="169" formatCode="000"/>
    <numFmt numFmtId="170" formatCode="&quot;$&quot;#,##0.000_);\(&quot;$&quot;#,##0.000\)"/>
    <numFmt numFmtId="171" formatCode="#,##0.0_);[Red]\(#,##0.0\)"/>
    <numFmt numFmtId="172" formatCode="#,##0.000"/>
    <numFmt numFmtId="173" formatCode="#,##0.0"/>
  </numFmts>
  <fonts count="5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–¾’©"/>
      <charset val="128"/>
    </font>
    <font>
      <sz val="8"/>
      <name val="Times New Roman"/>
      <family val="1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sz val="14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indexed="12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6"/>
      <name val="Calibri"/>
      <family val="2"/>
    </font>
    <font>
      <b/>
      <sz val="18"/>
      <color indexed="8"/>
      <name val="Calibri"/>
      <family val="2"/>
    </font>
    <font>
      <b/>
      <sz val="18"/>
      <name val="Calibri"/>
      <family val="2"/>
    </font>
    <font>
      <sz val="16"/>
      <color indexed="8"/>
      <name val="Calibri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4"/>
      <color theme="0" tint="-0.499984740745262"/>
      <name val="Calibri"/>
      <family val="2"/>
    </font>
    <font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6"/>
      <color theme="0" tint="-0.499984740745262"/>
      <name val="Arial"/>
      <family val="2"/>
    </font>
    <font>
      <sz val="14"/>
      <color theme="0" tint="-0.499984740745262"/>
      <name val="Calibri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12"/>
      <name val="Calibri"/>
      <family val="2"/>
    </font>
    <font>
      <sz val="14"/>
      <color theme="0" tint="-0.3499862666707357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/>
    <xf numFmtId="0" fontId="4" fillId="0" borderId="1" applyProtection="0">
      <alignment horizontal="left"/>
    </xf>
    <xf numFmtId="0" fontId="1" fillId="0" borderId="1"/>
    <xf numFmtId="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0" fontId="6" fillId="3" borderId="1" applyNumberFormat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5" fillId="0" borderId="0"/>
    <xf numFmtId="0" fontId="26" fillId="0" borderId="0"/>
    <xf numFmtId="0" fontId="26" fillId="0" borderId="0"/>
    <xf numFmtId="166" fontId="5" fillId="0" borderId="0"/>
    <xf numFmtId="0" fontId="26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9" fillId="0" borderId="4" applyNumberFormat="0" applyAlignment="0"/>
  </cellStyleXfs>
  <cellXfs count="248">
    <xf numFmtId="0" fontId="0" fillId="0" borderId="0" xfId="0"/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27" fillId="0" borderId="0" xfId="0" applyFont="1"/>
    <xf numFmtId="0" fontId="19" fillId="0" borderId="23" xfId="39" applyFont="1" applyFill="1" applyBorder="1" applyAlignment="1" applyProtection="1">
      <alignment wrapText="1"/>
    </xf>
    <xf numFmtId="0" fontId="19" fillId="0" borderId="6" xfId="38" applyFont="1" applyFill="1" applyBorder="1" applyAlignment="1" applyProtection="1">
      <alignment wrapText="1"/>
    </xf>
    <xf numFmtId="0" fontId="19" fillId="0" borderId="1" xfId="38" applyFont="1" applyFill="1" applyBorder="1" applyAlignment="1" applyProtection="1">
      <alignment wrapText="1"/>
    </xf>
    <xf numFmtId="171" fontId="19" fillId="0" borderId="7" xfId="38" applyNumberFormat="1" applyFont="1" applyFill="1" applyBorder="1" applyAlignment="1" applyProtection="1">
      <alignment wrapText="1"/>
    </xf>
    <xf numFmtId="38" fontId="19" fillId="0" borderId="12" xfId="38" applyNumberFormat="1" applyFont="1" applyFill="1" applyBorder="1" applyAlignment="1" applyProtection="1">
      <alignment wrapText="1"/>
    </xf>
    <xf numFmtId="38" fontId="19" fillId="0" borderId="7" xfId="38" applyNumberFormat="1" applyFont="1" applyFill="1" applyBorder="1" applyAlignment="1" applyProtection="1">
      <alignment wrapText="1"/>
    </xf>
    <xf numFmtId="0" fontId="19" fillId="0" borderId="24" xfId="39" applyFont="1" applyFill="1" applyBorder="1" applyAlignment="1" applyProtection="1">
      <alignment wrapText="1"/>
    </xf>
    <xf numFmtId="0" fontId="19" fillId="0" borderId="11" xfId="38" applyFont="1" applyFill="1" applyBorder="1" applyAlignment="1" applyProtection="1">
      <alignment wrapText="1"/>
    </xf>
    <xf numFmtId="0" fontId="19" fillId="0" borderId="8" xfId="38" applyFont="1" applyFill="1" applyBorder="1" applyAlignment="1" applyProtection="1">
      <alignment wrapText="1"/>
    </xf>
    <xf numFmtId="0" fontId="46" fillId="0" borderId="0" xfId="0" applyFont="1" applyAlignment="1">
      <alignment wrapText="1"/>
    </xf>
    <xf numFmtId="0" fontId="12" fillId="0" borderId="23" xfId="39" applyFont="1" applyFill="1" applyBorder="1" applyAlignment="1" applyProtection="1">
      <alignment wrapText="1"/>
    </xf>
    <xf numFmtId="0" fontId="12" fillId="0" borderId="6" xfId="38" applyFont="1" applyFill="1" applyBorder="1" applyAlignment="1" applyProtection="1">
      <alignment wrapText="1"/>
    </xf>
    <xf numFmtId="0" fontId="12" fillId="0" borderId="1" xfId="38" applyFont="1" applyFill="1" applyBorder="1" applyAlignment="1" applyProtection="1">
      <alignment wrapText="1"/>
    </xf>
    <xf numFmtId="38" fontId="12" fillId="0" borderId="12" xfId="38" applyNumberFormat="1" applyFont="1" applyFill="1" applyBorder="1" applyAlignment="1" applyProtection="1">
      <alignment wrapText="1"/>
    </xf>
    <xf numFmtId="38" fontId="12" fillId="0" borderId="7" xfId="38" applyNumberFormat="1" applyFont="1" applyFill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right" vertical="center" wrapText="1" indent="1"/>
      <protection locked="0"/>
    </xf>
    <xf numFmtId="8" fontId="13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right" vertical="center" wrapText="1" indent="1"/>
      <protection locked="0"/>
    </xf>
    <xf numFmtId="8" fontId="17" fillId="0" borderId="0" xfId="0" applyNumberFormat="1" applyFont="1" applyBorder="1" applyAlignment="1" applyProtection="1">
      <alignment vertical="center" wrapText="1" shrinkToFi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 indent="1"/>
      <protection locked="0"/>
    </xf>
    <xf numFmtId="8" fontId="13" fillId="0" borderId="0" xfId="0" applyNumberFormat="1" applyFont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right" vertical="center" wrapText="1" indent="1"/>
      <protection locked="0"/>
    </xf>
    <xf numFmtId="8" fontId="18" fillId="0" borderId="17" xfId="0" applyNumberFormat="1" applyFont="1" applyBorder="1" applyAlignment="1" applyProtection="1">
      <alignment horizontal="center" vertical="center" wrapText="1"/>
      <protection locked="0"/>
    </xf>
    <xf numFmtId="2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1" fontId="10" fillId="0" borderId="0" xfId="0" applyNumberFormat="1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1" fontId="10" fillId="0" borderId="33" xfId="0" applyNumberFormat="1" applyFont="1" applyBorder="1" applyAlignment="1" applyProtection="1">
      <alignment vertical="center" wrapText="1"/>
      <protection locked="0"/>
    </xf>
    <xf numFmtId="0" fontId="10" fillId="0" borderId="33" xfId="0" applyFont="1" applyBorder="1" applyAlignment="1" applyProtection="1">
      <alignment vertical="center" wrapText="1"/>
      <protection locked="0"/>
    </xf>
    <xf numFmtId="0" fontId="0" fillId="0" borderId="33" xfId="0" applyFont="1" applyBorder="1" applyAlignment="1" applyProtection="1">
      <alignment vertical="center" wrapText="1"/>
      <protection locked="0"/>
    </xf>
    <xf numFmtId="1" fontId="10" fillId="0" borderId="21" xfId="0" applyNumberFormat="1" applyFont="1" applyBorder="1" applyAlignment="1" applyProtection="1">
      <alignment vertical="center" wrapText="1"/>
      <protection locked="0"/>
    </xf>
    <xf numFmtId="0" fontId="10" fillId="0" borderId="21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8" fontId="12" fillId="4" borderId="1" xfId="0" applyNumberFormat="1" applyFont="1" applyFill="1" applyBorder="1" applyAlignment="1" applyProtection="1">
      <alignment wrapText="1"/>
      <protection locked="0"/>
    </xf>
    <xf numFmtId="0" fontId="18" fillId="4" borderId="34" xfId="0" applyFont="1" applyFill="1" applyBorder="1" applyAlignment="1" applyProtection="1">
      <alignment vertical="center" wrapText="1"/>
      <protection locked="0"/>
    </xf>
    <xf numFmtId="0" fontId="34" fillId="0" borderId="8" xfId="0" applyFont="1" applyFill="1" applyBorder="1" applyAlignment="1" applyProtection="1">
      <alignment wrapText="1"/>
      <protection locked="0"/>
    </xf>
    <xf numFmtId="8" fontId="18" fillId="4" borderId="35" xfId="0" applyNumberFormat="1" applyFont="1" applyFill="1" applyBorder="1" applyAlignment="1" applyProtection="1">
      <alignment vertical="center" wrapText="1"/>
      <protection locked="0"/>
    </xf>
    <xf numFmtId="0" fontId="32" fillId="0" borderId="30" xfId="0" applyFont="1" applyFill="1" applyBorder="1" applyAlignment="1" applyProtection="1">
      <alignment wrapText="1"/>
      <protection locked="0"/>
    </xf>
    <xf numFmtId="0" fontId="32" fillId="0" borderId="31" xfId="0" applyFont="1" applyFill="1" applyBorder="1" applyAlignment="1" applyProtection="1">
      <alignment wrapText="1"/>
      <protection locked="0"/>
    </xf>
    <xf numFmtId="0" fontId="32" fillId="0" borderId="14" xfId="0" applyFont="1" applyFill="1" applyBorder="1" applyAlignment="1" applyProtection="1">
      <alignment wrapText="1"/>
      <protection locked="0"/>
    </xf>
    <xf numFmtId="0" fontId="32" fillId="0" borderId="32" xfId="0" applyFont="1" applyFill="1" applyBorder="1" applyAlignment="1" applyProtection="1">
      <alignment wrapText="1"/>
      <protection locked="0"/>
    </xf>
    <xf numFmtId="8" fontId="32" fillId="0" borderId="17" xfId="0" applyNumberFormat="1" applyFont="1" applyFill="1" applyBorder="1" applyAlignment="1" applyProtection="1">
      <alignment wrapText="1"/>
      <protection locked="0"/>
    </xf>
    <xf numFmtId="165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right" vertical="center" wrapText="1" indent="1"/>
      <protection locked="0"/>
    </xf>
    <xf numFmtId="8" fontId="13" fillId="0" borderId="0" xfId="0" applyNumberFormat="1" applyFont="1" applyFill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wrapText="1"/>
    </xf>
    <xf numFmtId="0" fontId="31" fillId="0" borderId="11" xfId="0" applyFont="1" applyFill="1" applyBorder="1" applyAlignment="1" applyProtection="1">
      <alignment wrapText="1"/>
    </xf>
    <xf numFmtId="0" fontId="36" fillId="0" borderId="8" xfId="0" applyFont="1" applyFill="1" applyBorder="1" applyAlignment="1" applyProtection="1">
      <alignment wrapText="1"/>
    </xf>
    <xf numFmtId="0" fontId="36" fillId="0" borderId="12" xfId="0" applyFont="1" applyFill="1" applyBorder="1" applyAlignment="1" applyProtection="1">
      <alignment wrapText="1"/>
    </xf>
    <xf numFmtId="8" fontId="18" fillId="0" borderId="9" xfId="0" applyNumberFormat="1" applyFont="1" applyFill="1" applyBorder="1" applyAlignment="1" applyProtection="1">
      <alignment wrapText="1"/>
    </xf>
    <xf numFmtId="0" fontId="19" fillId="0" borderId="24" xfId="0" applyFont="1" applyFill="1" applyBorder="1" applyAlignment="1" applyProtection="1">
      <alignment wrapText="1"/>
    </xf>
    <xf numFmtId="0" fontId="29" fillId="0" borderId="11" xfId="0" applyFont="1" applyFill="1" applyBorder="1" applyAlignment="1" applyProtection="1">
      <alignment wrapText="1"/>
    </xf>
    <xf numFmtId="0" fontId="29" fillId="0" borderId="8" xfId="0" applyFont="1" applyFill="1" applyBorder="1" applyAlignment="1" applyProtection="1">
      <alignment wrapText="1"/>
    </xf>
    <xf numFmtId="3" fontId="29" fillId="0" borderId="12" xfId="0" applyNumberFormat="1" applyFont="1" applyFill="1" applyBorder="1" applyAlignment="1" applyProtection="1">
      <alignment wrapText="1"/>
    </xf>
    <xf numFmtId="0" fontId="19" fillId="0" borderId="23" xfId="0" applyFont="1" applyFill="1" applyBorder="1" applyAlignment="1" applyProtection="1">
      <alignment wrapText="1"/>
    </xf>
    <xf numFmtId="0" fontId="29" fillId="0" borderId="6" xfId="0" applyFont="1" applyFill="1" applyBorder="1" applyAlignment="1" applyProtection="1">
      <alignment wrapText="1"/>
    </xf>
    <xf numFmtId="0" fontId="29" fillId="0" borderId="1" xfId="0" applyFont="1" applyFill="1" applyBorder="1" applyAlignment="1" applyProtection="1">
      <alignment wrapText="1"/>
    </xf>
    <xf numFmtId="3" fontId="29" fillId="0" borderId="7" xfId="0" applyNumberFormat="1" applyFont="1" applyFill="1" applyBorder="1" applyAlignment="1" applyProtection="1">
      <alignment wrapText="1"/>
    </xf>
    <xf numFmtId="0" fontId="12" fillId="0" borderId="23" xfId="0" applyFont="1" applyFill="1" applyBorder="1" applyAlignment="1" applyProtection="1">
      <alignment wrapText="1"/>
    </xf>
    <xf numFmtId="0" fontId="48" fillId="0" borderId="6" xfId="0" applyFont="1" applyFill="1" applyBorder="1" applyAlignment="1" applyProtection="1">
      <alignment wrapText="1"/>
    </xf>
    <xf numFmtId="0" fontId="48" fillId="0" borderId="1" xfId="0" applyFont="1" applyFill="1" applyBorder="1" applyAlignment="1" applyProtection="1">
      <alignment wrapText="1"/>
    </xf>
    <xf numFmtId="3" fontId="48" fillId="0" borderId="7" xfId="0" applyNumberFormat="1" applyFont="1" applyFill="1" applyBorder="1" applyAlignment="1" applyProtection="1">
      <alignment wrapText="1"/>
    </xf>
    <xf numFmtId="44" fontId="29" fillId="0" borderId="1" xfId="0" applyNumberFormat="1" applyFont="1" applyFill="1" applyBorder="1" applyAlignment="1" applyProtection="1">
      <alignment wrapText="1"/>
    </xf>
    <xf numFmtId="44" fontId="48" fillId="0" borderId="1" xfId="0" applyNumberFormat="1" applyFont="1" applyFill="1" applyBorder="1" applyAlignment="1" applyProtection="1">
      <alignment wrapText="1"/>
    </xf>
    <xf numFmtId="4" fontId="19" fillId="0" borderId="7" xfId="0" applyNumberFormat="1" applyFont="1" applyFill="1" applyBorder="1" applyAlignment="1" applyProtection="1">
      <alignment wrapText="1"/>
    </xf>
    <xf numFmtId="3" fontId="19" fillId="0" borderId="7" xfId="0" applyNumberFormat="1" applyFont="1" applyFill="1" applyBorder="1" applyAlignment="1" applyProtection="1">
      <alignment wrapText="1"/>
    </xf>
    <xf numFmtId="3" fontId="29" fillId="0" borderId="1" xfId="0" applyNumberFormat="1" applyFont="1" applyFill="1" applyBorder="1" applyAlignment="1" applyProtection="1">
      <alignment wrapText="1"/>
    </xf>
    <xf numFmtId="2" fontId="19" fillId="0" borderId="5" xfId="27" applyNumberFormat="1" applyFont="1" applyFill="1" applyBorder="1" applyAlignment="1" applyProtection="1">
      <alignment wrapText="1"/>
    </xf>
    <xf numFmtId="0" fontId="19" fillId="0" borderId="6" xfId="27" applyFont="1" applyFill="1" applyBorder="1" applyAlignment="1" applyProtection="1">
      <alignment wrapText="1"/>
    </xf>
    <xf numFmtId="0" fontId="19" fillId="0" borderId="1" xfId="27" applyFont="1" applyFill="1" applyBorder="1" applyAlignment="1" applyProtection="1">
      <alignment wrapText="1"/>
    </xf>
    <xf numFmtId="3" fontId="19" fillId="0" borderId="7" xfId="27" applyNumberFormat="1" applyFont="1" applyFill="1" applyBorder="1" applyAlignment="1" applyProtection="1">
      <alignment wrapText="1"/>
    </xf>
    <xf numFmtId="173" fontId="19" fillId="0" borderId="7" xfId="27" applyNumberFormat="1" applyFont="1" applyFill="1" applyBorder="1" applyAlignment="1" applyProtection="1">
      <alignment wrapText="1"/>
    </xf>
    <xf numFmtId="172" fontId="19" fillId="0" borderId="7" xfId="27" applyNumberFormat="1" applyFont="1" applyFill="1" applyBorder="1" applyAlignment="1" applyProtection="1">
      <alignment wrapText="1"/>
    </xf>
    <xf numFmtId="0" fontId="19" fillId="0" borderId="27" xfId="27" applyFont="1" applyFill="1" applyBorder="1" applyAlignment="1" applyProtection="1">
      <alignment wrapText="1"/>
    </xf>
    <xf numFmtId="3" fontId="19" fillId="0" borderId="22" xfId="27" applyNumberFormat="1" applyFont="1" applyFill="1" applyBorder="1" applyAlignment="1" applyProtection="1">
      <alignment wrapText="1"/>
    </xf>
    <xf numFmtId="2" fontId="19" fillId="0" borderId="26" xfId="27" applyNumberFormat="1" applyFont="1" applyFill="1" applyBorder="1" applyAlignment="1" applyProtection="1">
      <alignment wrapText="1"/>
    </xf>
    <xf numFmtId="0" fontId="19" fillId="0" borderId="10" xfId="27" applyFont="1" applyFill="1" applyBorder="1" applyAlignment="1" applyProtection="1">
      <alignment wrapText="1"/>
    </xf>
    <xf numFmtId="0" fontId="19" fillId="0" borderId="5" xfId="29" applyNumberFormat="1" applyFont="1" applyFill="1" applyBorder="1" applyAlignment="1" applyProtection="1">
      <alignment wrapText="1"/>
    </xf>
    <xf numFmtId="0" fontId="19" fillId="0" borderId="6" xfId="2" applyFont="1" applyFill="1" applyBorder="1" applyAlignment="1" applyProtection="1">
      <alignment wrapText="1"/>
    </xf>
    <xf numFmtId="0" fontId="19" fillId="0" borderId="1" xfId="29" applyNumberFormat="1" applyFont="1" applyFill="1" applyBorder="1" applyAlignment="1" applyProtection="1">
      <alignment wrapText="1"/>
    </xf>
    <xf numFmtId="3" fontId="19" fillId="0" borderId="7" xfId="29" applyNumberFormat="1" applyFont="1" applyFill="1" applyBorder="1" applyAlignment="1" applyProtection="1">
      <alignment wrapText="1"/>
    </xf>
    <xf numFmtId="0" fontId="19" fillId="0" borderId="31" xfId="2" applyFont="1" applyFill="1" applyBorder="1" applyAlignment="1" applyProtection="1">
      <alignment wrapText="1"/>
    </xf>
    <xf numFmtId="0" fontId="19" fillId="0" borderId="14" xfId="29" applyNumberFormat="1" applyFont="1" applyFill="1" applyBorder="1" applyAlignment="1" applyProtection="1">
      <alignment wrapText="1"/>
    </xf>
    <xf numFmtId="3" fontId="19" fillId="0" borderId="32" xfId="29" applyNumberFormat="1" applyFont="1" applyFill="1" applyBorder="1" applyAlignment="1" applyProtection="1">
      <alignment wrapText="1"/>
    </xf>
    <xf numFmtId="0" fontId="29" fillId="0" borderId="5" xfId="0" applyFont="1" applyFill="1" applyBorder="1" applyAlignment="1" applyProtection="1">
      <alignment wrapText="1"/>
    </xf>
    <xf numFmtId="1" fontId="19" fillId="0" borderId="26" xfId="27" applyNumberFormat="1" applyFont="1" applyFill="1" applyBorder="1" applyAlignment="1" applyProtection="1">
      <alignment wrapText="1"/>
    </xf>
    <xf numFmtId="49" fontId="19" fillId="0" borderId="1" xfId="27" applyNumberFormat="1" applyFont="1" applyFill="1" applyBorder="1" applyAlignment="1" applyProtection="1">
      <alignment wrapText="1"/>
    </xf>
    <xf numFmtId="1" fontId="19" fillId="0" borderId="28" xfId="27" applyNumberFormat="1" applyFont="1" applyFill="1" applyBorder="1" applyAlignment="1" applyProtection="1">
      <alignment wrapText="1"/>
    </xf>
    <xf numFmtId="0" fontId="19" fillId="0" borderId="7" xfId="27" applyFont="1" applyFill="1" applyBorder="1" applyAlignment="1" applyProtection="1">
      <alignment wrapText="1"/>
    </xf>
    <xf numFmtId="1" fontId="19" fillId="0" borderId="5" xfId="27" applyNumberFormat="1" applyFont="1" applyFill="1" applyBorder="1" applyAlignment="1" applyProtection="1">
      <alignment wrapText="1"/>
    </xf>
    <xf numFmtId="49" fontId="19" fillId="0" borderId="27" xfId="27" applyNumberFormat="1" applyFont="1" applyFill="1" applyBorder="1" applyAlignment="1" applyProtection="1">
      <alignment wrapText="1"/>
    </xf>
    <xf numFmtId="0" fontId="19" fillId="0" borderId="22" xfId="27" applyFont="1" applyFill="1" applyBorder="1" applyAlignment="1" applyProtection="1">
      <alignment wrapText="1"/>
    </xf>
    <xf numFmtId="1" fontId="38" fillId="4" borderId="1" xfId="27" applyNumberFormat="1" applyFont="1" applyFill="1" applyBorder="1" applyAlignment="1" applyProtection="1">
      <alignment wrapText="1"/>
    </xf>
    <xf numFmtId="0" fontId="39" fillId="0" borderId="1" xfId="0" applyFont="1" applyFill="1" applyBorder="1" applyAlignment="1" applyProtection="1">
      <alignment wrapText="1"/>
    </xf>
    <xf numFmtId="0" fontId="12" fillId="4" borderId="1" xfId="0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wrapText="1"/>
    </xf>
    <xf numFmtId="8" fontId="37" fillId="0" borderId="1" xfId="0" applyNumberFormat="1" applyFont="1" applyFill="1" applyBorder="1" applyAlignment="1" applyProtection="1">
      <alignment wrapText="1"/>
    </xf>
    <xf numFmtId="0" fontId="31" fillId="0" borderId="5" xfId="0" applyFont="1" applyFill="1" applyBorder="1" applyAlignment="1" applyProtection="1">
      <alignment wrapText="1"/>
    </xf>
    <xf numFmtId="0" fontId="31" fillId="0" borderId="1" xfId="0" applyFont="1" applyFill="1" applyBorder="1" applyAlignment="1" applyProtection="1">
      <alignment wrapText="1"/>
    </xf>
    <xf numFmtId="3" fontId="19" fillId="0" borderId="1" xfId="27" applyNumberFormat="1" applyFont="1" applyFill="1" applyBorder="1" applyAlignment="1" applyProtection="1">
      <alignment wrapText="1"/>
    </xf>
    <xf numFmtId="8" fontId="19" fillId="0" borderId="13" xfId="27" applyNumberFormat="1" applyFont="1" applyFill="1" applyBorder="1" applyAlignment="1" applyProtection="1">
      <alignment wrapText="1"/>
    </xf>
    <xf numFmtId="0" fontId="19" fillId="0" borderId="5" xfId="27" applyFont="1" applyFill="1" applyBorder="1" applyAlignment="1" applyProtection="1">
      <alignment wrapText="1"/>
    </xf>
    <xf numFmtId="1" fontId="12" fillId="0" borderId="5" xfId="27" applyNumberFormat="1" applyFont="1" applyFill="1" applyBorder="1" applyAlignment="1" applyProtection="1">
      <alignment wrapText="1"/>
    </xf>
    <xf numFmtId="0" fontId="12" fillId="0" borderId="1" xfId="27" applyFont="1" applyFill="1" applyBorder="1" applyAlignment="1" applyProtection="1">
      <alignment wrapText="1"/>
    </xf>
    <xf numFmtId="49" fontId="12" fillId="0" borderId="1" xfId="27" applyNumberFormat="1" applyFont="1" applyFill="1" applyBorder="1" applyAlignment="1" applyProtection="1">
      <alignment wrapText="1"/>
    </xf>
    <xf numFmtId="0" fontId="12" fillId="0" borderId="5" xfId="27" applyFont="1" applyFill="1" applyBorder="1" applyAlignment="1" applyProtection="1">
      <alignment wrapText="1"/>
    </xf>
    <xf numFmtId="49" fontId="12" fillId="4" borderId="1" xfId="27" applyNumberFormat="1" applyFont="1" applyFill="1" applyBorder="1" applyAlignment="1" applyProtection="1">
      <alignment wrapText="1"/>
    </xf>
    <xf numFmtId="0" fontId="12" fillId="4" borderId="1" xfId="27" applyFont="1" applyFill="1" applyBorder="1" applyAlignment="1" applyProtection="1">
      <alignment wrapText="1"/>
    </xf>
    <xf numFmtId="1" fontId="19" fillId="0" borderId="29" xfId="27" applyNumberFormat="1" applyFont="1" applyFill="1" applyBorder="1" applyAlignment="1" applyProtection="1">
      <alignment wrapText="1"/>
    </xf>
    <xf numFmtId="0" fontId="19" fillId="0" borderId="16" xfId="27" applyFont="1" applyFill="1" applyBorder="1" applyAlignment="1" applyProtection="1">
      <alignment wrapText="1"/>
    </xf>
    <xf numFmtId="49" fontId="19" fillId="0" borderId="16" xfId="27" applyNumberFormat="1" applyFont="1" applyFill="1" applyBorder="1" applyAlignment="1" applyProtection="1">
      <alignment wrapText="1"/>
    </xf>
    <xf numFmtId="3" fontId="19" fillId="0" borderId="16" xfId="27" applyNumberFormat="1" applyFont="1" applyFill="1" applyBorder="1" applyAlignment="1" applyProtection="1">
      <alignment wrapText="1"/>
    </xf>
    <xf numFmtId="1" fontId="19" fillId="0" borderId="8" xfId="27" applyNumberFormat="1" applyFont="1" applyFill="1" applyBorder="1" applyAlignment="1" applyProtection="1">
      <alignment wrapText="1"/>
    </xf>
    <xf numFmtId="0" fontId="19" fillId="0" borderId="8" xfId="27" applyFont="1" applyFill="1" applyBorder="1" applyAlignment="1" applyProtection="1">
      <alignment wrapText="1"/>
    </xf>
    <xf numFmtId="49" fontId="19" fillId="0" borderId="8" xfId="27" applyNumberFormat="1" applyFont="1" applyFill="1" applyBorder="1" applyAlignment="1" applyProtection="1">
      <alignment wrapText="1"/>
    </xf>
    <xf numFmtId="1" fontId="19" fillId="0" borderId="1" xfId="27" applyNumberFormat="1" applyFont="1" applyFill="1" applyBorder="1" applyAlignment="1" applyProtection="1">
      <alignment wrapText="1"/>
    </xf>
    <xf numFmtId="0" fontId="19" fillId="0" borderId="1" xfId="27" applyNumberFormat="1" applyFont="1" applyFill="1" applyBorder="1" applyAlignment="1" applyProtection="1">
      <alignment wrapText="1"/>
    </xf>
    <xf numFmtId="0" fontId="12" fillId="0" borderId="1" xfId="27" applyNumberFormat="1" applyFont="1" applyFill="1" applyBorder="1" applyAlignment="1" applyProtection="1">
      <alignment wrapText="1"/>
    </xf>
    <xf numFmtId="0" fontId="50" fillId="4" borderId="1" xfId="27" applyNumberFormat="1" applyFont="1" applyFill="1" applyBorder="1" applyAlignment="1" applyProtection="1">
      <alignment wrapText="1"/>
    </xf>
    <xf numFmtId="3" fontId="50" fillId="4" borderId="1" xfId="27" applyNumberFormat="1" applyFont="1" applyFill="1" applyBorder="1" applyAlignment="1" applyProtection="1">
      <alignment wrapText="1"/>
    </xf>
    <xf numFmtId="3" fontId="12" fillId="0" borderId="1" xfId="27" applyNumberFormat="1" applyFont="1" applyFill="1" applyBorder="1" applyAlignment="1" applyProtection="1">
      <alignment wrapText="1"/>
    </xf>
    <xf numFmtId="8" fontId="29" fillId="0" borderId="1" xfId="0" applyNumberFormat="1" applyFont="1" applyFill="1" applyBorder="1" applyAlignment="1" applyProtection="1">
      <alignment wrapText="1"/>
    </xf>
    <xf numFmtId="0" fontId="35" fillId="0" borderId="1" xfId="27" applyFont="1" applyFill="1" applyBorder="1" applyAlignment="1" applyProtection="1">
      <alignment wrapText="1"/>
    </xf>
    <xf numFmtId="8" fontId="19" fillId="0" borderId="1" xfId="27" applyNumberFormat="1" applyFont="1" applyFill="1" applyBorder="1" applyAlignment="1" applyProtection="1">
      <alignment wrapText="1"/>
    </xf>
    <xf numFmtId="1" fontId="44" fillId="4" borderId="1" xfId="27" applyNumberFormat="1" applyFont="1" applyFill="1" applyBorder="1" applyAlignment="1" applyProtection="1">
      <alignment wrapText="1"/>
    </xf>
    <xf numFmtId="8" fontId="45" fillId="4" borderId="1" xfId="27" applyNumberFormat="1" applyFont="1" applyFill="1" applyBorder="1" applyAlignment="1" applyProtection="1">
      <alignment wrapText="1"/>
    </xf>
    <xf numFmtId="1" fontId="40" fillId="0" borderId="1" xfId="27" applyNumberFormat="1" applyFont="1" applyFill="1" applyBorder="1" applyAlignment="1" applyProtection="1">
      <alignment horizontal="center" wrapText="1"/>
    </xf>
    <xf numFmtId="8" fontId="13" fillId="0" borderId="0" xfId="0" applyNumberFormat="1" applyFont="1" applyBorder="1" applyAlignment="1" applyProtection="1">
      <alignment vertical="center"/>
      <protection locked="0"/>
    </xf>
    <xf numFmtId="8" fontId="13" fillId="0" borderId="0" xfId="0" applyNumberFormat="1" applyFont="1" applyAlignment="1" applyProtection="1">
      <alignment vertical="center"/>
      <protection locked="0"/>
    </xf>
    <xf numFmtId="8" fontId="18" fillId="0" borderId="20" xfId="0" applyNumberFormat="1" applyFont="1" applyBorder="1" applyAlignment="1" applyProtection="1">
      <alignment horizontal="center" vertical="center" wrapText="1"/>
      <protection locked="0"/>
    </xf>
    <xf numFmtId="8" fontId="18" fillId="4" borderId="5" xfId="0" applyNumberFormat="1" applyFont="1" applyFill="1" applyBorder="1" applyAlignment="1" applyProtection="1">
      <alignment horizontal="center" vertical="center"/>
      <protection locked="0"/>
    </xf>
    <xf numFmtId="8" fontId="18" fillId="0" borderId="8" xfId="0" applyNumberFormat="1" applyFont="1" applyFill="1" applyBorder="1" applyAlignment="1" applyProtection="1">
      <protection locked="0"/>
    </xf>
    <xf numFmtId="8" fontId="18" fillId="0" borderId="8" xfId="0" applyNumberFormat="1" applyFont="1" applyFill="1" applyBorder="1" applyAlignment="1" applyProtection="1">
      <alignment vertical="center"/>
      <protection locked="0"/>
    </xf>
    <xf numFmtId="8" fontId="30" fillId="0" borderId="8" xfId="0" applyNumberFormat="1" applyFont="1" applyFill="1" applyBorder="1" applyAlignment="1" applyProtection="1">
      <protection locked="0"/>
    </xf>
    <xf numFmtId="8" fontId="19" fillId="0" borderId="1" xfId="27" applyNumberFormat="1" applyFont="1" applyFill="1" applyBorder="1" applyAlignment="1" applyProtection="1">
      <protection locked="0"/>
    </xf>
    <xf numFmtId="8" fontId="30" fillId="0" borderId="1" xfId="0" applyNumberFormat="1" applyFont="1" applyFill="1" applyBorder="1" applyAlignment="1" applyProtection="1">
      <protection locked="0"/>
    </xf>
    <xf numFmtId="8" fontId="49" fillId="0" borderId="1" xfId="0" applyNumberFormat="1" applyFont="1" applyFill="1" applyBorder="1" applyAlignment="1" applyProtection="1">
      <protection locked="0"/>
    </xf>
    <xf numFmtId="8" fontId="30" fillId="0" borderId="14" xfId="0" applyNumberFormat="1" applyFont="1" applyFill="1" applyBorder="1" applyAlignment="1" applyProtection="1">
      <protection locked="0"/>
    </xf>
    <xf numFmtId="8" fontId="30" fillId="0" borderId="27" xfId="0" applyNumberFormat="1" applyFont="1" applyFill="1" applyBorder="1" applyAlignment="1" applyProtection="1">
      <protection locked="0"/>
    </xf>
    <xf numFmtId="8" fontId="19" fillId="0" borderId="27" xfId="27" applyNumberFormat="1" applyFont="1" applyFill="1" applyBorder="1" applyAlignment="1" applyProtection="1">
      <protection locked="0"/>
    </xf>
    <xf numFmtId="8" fontId="19" fillId="0" borderId="14" xfId="27" applyNumberFormat="1" applyFont="1" applyFill="1" applyBorder="1" applyAlignment="1" applyProtection="1">
      <protection locked="0"/>
    </xf>
    <xf numFmtId="8" fontId="29" fillId="0" borderId="1" xfId="0" applyNumberFormat="1" applyFont="1" applyFill="1" applyBorder="1" applyAlignment="1" applyProtection="1">
      <alignment vertical="center"/>
      <protection locked="0"/>
    </xf>
    <xf numFmtId="8" fontId="38" fillId="4" borderId="1" xfId="27" applyNumberFormat="1" applyFont="1" applyFill="1" applyBorder="1" applyAlignment="1" applyProtection="1">
      <protection locked="0"/>
    </xf>
    <xf numFmtId="8" fontId="12" fillId="4" borderId="1" xfId="0" applyNumberFormat="1" applyFont="1" applyFill="1" applyBorder="1" applyAlignment="1" applyProtection="1">
      <protection locked="0"/>
    </xf>
    <xf numFmtId="8" fontId="18" fillId="4" borderId="34" xfId="0" applyNumberFormat="1" applyFont="1" applyFill="1" applyBorder="1" applyAlignment="1" applyProtection="1">
      <alignment vertical="center"/>
      <protection locked="0"/>
    </xf>
    <xf numFmtId="8" fontId="32" fillId="0" borderId="14" xfId="0" applyNumberFormat="1" applyFont="1" applyFill="1" applyBorder="1" applyAlignment="1" applyProtection="1">
      <alignment horizontal="center" wrapText="1"/>
      <protection locked="0"/>
    </xf>
    <xf numFmtId="8" fontId="31" fillId="0" borderId="1" xfId="0" applyNumberFormat="1" applyFont="1" applyFill="1" applyBorder="1" applyAlignment="1" applyProtection="1">
      <protection locked="0"/>
    </xf>
    <xf numFmtId="8" fontId="19" fillId="0" borderId="16" xfId="27" applyNumberFormat="1" applyFont="1" applyFill="1" applyBorder="1" applyAlignment="1" applyProtection="1">
      <protection locked="0"/>
    </xf>
    <xf numFmtId="8" fontId="19" fillId="0" borderId="8" xfId="27" applyNumberFormat="1" applyFont="1" applyFill="1" applyBorder="1" applyAlignment="1" applyProtection="1">
      <protection locked="0"/>
    </xf>
    <xf numFmtId="8" fontId="38" fillId="4" borderId="1" xfId="27" applyNumberFormat="1" applyFont="1" applyFill="1" applyBorder="1" applyAlignment="1" applyProtection="1"/>
    <xf numFmtId="8" fontId="44" fillId="4" borderId="1" xfId="27" applyNumberFormat="1" applyFont="1" applyFill="1" applyBorder="1" applyAlignment="1" applyProtection="1"/>
    <xf numFmtId="8" fontId="13" fillId="0" borderId="0" xfId="0" applyNumberFormat="1" applyFont="1" applyFill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8" fontId="11" fillId="0" borderId="0" xfId="0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 vertical="center" wrapText="1" indent="1"/>
      <protection locked="0"/>
    </xf>
    <xf numFmtId="8" fontId="11" fillId="0" borderId="0" xfId="0" applyNumberFormat="1" applyFont="1" applyAlignment="1" applyProtection="1">
      <alignment vertical="center" wrapText="1"/>
      <protection locked="0"/>
    </xf>
    <xf numFmtId="8" fontId="18" fillId="0" borderId="8" xfId="0" applyNumberFormat="1" applyFont="1" applyFill="1" applyBorder="1" applyAlignment="1" applyProtection="1">
      <alignment wrapText="1"/>
      <protection locked="0"/>
    </xf>
    <xf numFmtId="8" fontId="18" fillId="0" borderId="8" xfId="0" applyNumberFormat="1" applyFont="1" applyFill="1" applyBorder="1" applyAlignment="1" applyProtection="1">
      <alignment vertical="center" wrapText="1"/>
      <protection locked="0"/>
    </xf>
    <xf numFmtId="8" fontId="30" fillId="0" borderId="8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8" fontId="19" fillId="0" borderId="1" xfId="27" applyNumberFormat="1" applyFont="1" applyFill="1" applyBorder="1" applyAlignment="1" applyProtection="1">
      <alignment wrapText="1"/>
      <protection locked="0"/>
    </xf>
    <xf numFmtId="8" fontId="30" fillId="0" borderId="1" xfId="0" applyNumberFormat="1" applyFont="1" applyFill="1" applyBorder="1" applyAlignment="1" applyProtection="1">
      <alignment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" fontId="2" fillId="0" borderId="33" xfId="0" applyNumberFormat="1" applyFont="1" applyBorder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8" fontId="49" fillId="0" borderId="1" xfId="0" applyNumberFormat="1" applyFont="1" applyFill="1" applyBorder="1" applyAlignment="1" applyProtection="1">
      <alignment wrapText="1"/>
      <protection locked="0"/>
    </xf>
    <xf numFmtId="8" fontId="30" fillId="0" borderId="14" xfId="0" applyNumberFormat="1" applyFont="1" applyFill="1" applyBorder="1" applyAlignment="1" applyProtection="1">
      <alignment wrapText="1"/>
      <protection locked="0"/>
    </xf>
    <xf numFmtId="8" fontId="30" fillId="0" borderId="27" xfId="0" applyNumberFormat="1" applyFont="1" applyFill="1" applyBorder="1" applyAlignment="1" applyProtection="1">
      <alignment wrapText="1"/>
      <protection locked="0"/>
    </xf>
    <xf numFmtId="1" fontId="2" fillId="0" borderId="21" xfId="0" applyNumberFormat="1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8" fontId="19" fillId="0" borderId="27" xfId="27" applyNumberFormat="1" applyFont="1" applyFill="1" applyBorder="1" applyAlignment="1" applyProtection="1">
      <alignment wrapText="1"/>
      <protection locked="0"/>
    </xf>
    <xf numFmtId="0" fontId="19" fillId="0" borderId="10" xfId="2" applyFont="1" applyFill="1" applyBorder="1" applyAlignment="1" applyProtection="1">
      <alignment wrapText="1"/>
    </xf>
    <xf numFmtId="0" fontId="19" fillId="0" borderId="27" xfId="29" applyNumberFormat="1" applyFont="1" applyFill="1" applyBorder="1" applyAlignment="1" applyProtection="1">
      <alignment wrapText="1"/>
    </xf>
    <xf numFmtId="3" fontId="19" fillId="0" borderId="22" xfId="29" applyNumberFormat="1" applyFont="1" applyFill="1" applyBorder="1" applyAlignment="1" applyProtection="1">
      <alignment wrapText="1"/>
    </xf>
    <xf numFmtId="0" fontId="19" fillId="0" borderId="19" xfId="2" applyFont="1" applyFill="1" applyBorder="1" applyAlignment="1" applyProtection="1">
      <alignment wrapText="1"/>
    </xf>
    <xf numFmtId="0" fontId="19" fillId="0" borderId="20" xfId="29" applyNumberFormat="1" applyFont="1" applyFill="1" applyBorder="1" applyAlignment="1" applyProtection="1">
      <alignment wrapText="1"/>
    </xf>
    <xf numFmtId="3" fontId="19" fillId="0" borderId="18" xfId="29" applyNumberFormat="1" applyFont="1" applyFill="1" applyBorder="1" applyAlignment="1" applyProtection="1">
      <alignment wrapText="1"/>
    </xf>
    <xf numFmtId="8" fontId="19" fillId="0" borderId="20" xfId="27" applyNumberFormat="1" applyFont="1" applyFill="1" applyBorder="1" applyAlignment="1" applyProtection="1">
      <alignment wrapText="1"/>
      <protection locked="0"/>
    </xf>
    <xf numFmtId="8" fontId="0" fillId="0" borderId="1" xfId="0" applyNumberFormat="1" applyFont="1" applyFill="1" applyBorder="1" applyAlignment="1" applyProtection="1">
      <alignment vertical="center" wrapText="1"/>
      <protection locked="0"/>
    </xf>
    <xf numFmtId="8" fontId="38" fillId="4" borderId="1" xfId="27" applyNumberFormat="1" applyFont="1" applyFill="1" applyBorder="1" applyAlignment="1" applyProtection="1">
      <alignment wrapText="1"/>
      <protection locked="0"/>
    </xf>
    <xf numFmtId="8" fontId="18" fillId="4" borderId="34" xfId="0" applyNumberFormat="1" applyFont="1" applyFill="1" applyBorder="1" applyAlignment="1" applyProtection="1">
      <alignment vertical="center" wrapText="1"/>
      <protection locked="0"/>
    </xf>
    <xf numFmtId="8" fontId="32" fillId="0" borderId="14" xfId="0" applyNumberFormat="1" applyFont="1" applyFill="1" applyBorder="1" applyAlignment="1" applyProtection="1">
      <alignment wrapText="1"/>
      <protection locked="0"/>
    </xf>
    <xf numFmtId="8" fontId="31" fillId="0" borderId="1" xfId="0" applyNumberFormat="1" applyFont="1" applyFill="1" applyBorder="1" applyAlignment="1" applyProtection="1">
      <alignment wrapText="1"/>
      <protection locked="0"/>
    </xf>
    <xf numFmtId="8" fontId="19" fillId="0" borderId="16" xfId="27" applyNumberFormat="1" applyFont="1" applyFill="1" applyBorder="1" applyAlignment="1" applyProtection="1">
      <alignment wrapText="1"/>
      <protection locked="0"/>
    </xf>
    <xf numFmtId="8" fontId="19" fillId="0" borderId="8" xfId="27" applyNumberFormat="1" applyFont="1" applyFill="1" applyBorder="1" applyAlignment="1" applyProtection="1">
      <alignment wrapText="1"/>
      <protection locked="0"/>
    </xf>
    <xf numFmtId="1" fontId="44" fillId="4" borderId="1" xfId="27" applyNumberFormat="1" applyFont="1" applyFill="1" applyBorder="1" applyAlignment="1" applyProtection="1">
      <alignment wrapText="1"/>
      <protection locked="0"/>
    </xf>
    <xf numFmtId="8" fontId="44" fillId="4" borderId="1" xfId="27" applyNumberFormat="1" applyFont="1" applyFill="1" applyBorder="1" applyAlignment="1" applyProtection="1">
      <alignment wrapText="1"/>
      <protection locked="0"/>
    </xf>
    <xf numFmtId="8" fontId="45" fillId="4" borderId="1" xfId="27" applyNumberFormat="1" applyFont="1" applyFill="1" applyBorder="1" applyAlignment="1" applyProtection="1">
      <alignment wrapText="1"/>
      <protection locked="0"/>
    </xf>
    <xf numFmtId="1" fontId="38" fillId="4" borderId="1" xfId="27" applyNumberFormat="1" applyFont="1" applyFill="1" applyBorder="1" applyAlignment="1" applyProtection="1">
      <alignment wrapText="1"/>
      <protection locked="0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right" vertical="center" wrapText="1" indent="1"/>
      <protection locked="0"/>
    </xf>
    <xf numFmtId="8" fontId="11" fillId="0" borderId="0" xfId="0" applyNumberFormat="1" applyFont="1" applyFill="1" applyAlignment="1" applyProtection="1">
      <alignment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2" fontId="38" fillId="4" borderId="1" xfId="27" applyNumberFormat="1" applyFont="1" applyFill="1" applyBorder="1" applyAlignment="1" applyProtection="1">
      <alignment wrapText="1"/>
      <protection locked="0"/>
    </xf>
    <xf numFmtId="1" fontId="12" fillId="0" borderId="1" xfId="27" applyNumberFormat="1" applyFont="1" applyFill="1" applyBorder="1" applyAlignment="1" applyProtection="1">
      <alignment wrapText="1"/>
    </xf>
    <xf numFmtId="0" fontId="41" fillId="0" borderId="36" xfId="0" applyFont="1" applyFill="1" applyBorder="1" applyAlignment="1" applyProtection="1">
      <alignment wrapText="1"/>
    </xf>
    <xf numFmtId="0" fontId="41" fillId="0" borderId="0" xfId="0" applyFont="1" applyFill="1" applyBorder="1" applyAlignment="1" applyProtection="1">
      <alignment wrapText="1"/>
    </xf>
    <xf numFmtId="0" fontId="41" fillId="0" borderId="25" xfId="0" applyFont="1" applyFill="1" applyBorder="1" applyAlignment="1" applyProtection="1">
      <alignment wrapText="1"/>
    </xf>
    <xf numFmtId="0" fontId="12" fillId="0" borderId="0" xfId="0" applyFont="1" applyBorder="1" applyAlignment="1" applyProtection="1">
      <alignment horizontal="center" vertical="top"/>
      <protection locked="0"/>
    </xf>
    <xf numFmtId="0" fontId="25" fillId="0" borderId="0" xfId="0" applyFont="1" applyBorder="1" applyAlignment="1" applyProtection="1">
      <alignment horizontal="center" vertical="top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top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41" fillId="0" borderId="36" xfId="0" applyFont="1" applyFill="1" applyBorder="1" applyAlignment="1" applyProtection="1">
      <alignment wrapText="1"/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1" fillId="0" borderId="25" xfId="0" applyFont="1" applyFill="1" applyBorder="1" applyAlignment="1" applyProtection="1">
      <alignment wrapText="1"/>
      <protection locked="0"/>
    </xf>
  </cellXfs>
  <cellStyles count="44">
    <cellStyle name="CAPS" xfId="1"/>
    <cellStyle name="CAPS 1" xfId="2"/>
    <cellStyle name="Comma0" xfId="3"/>
    <cellStyle name="Currency 2" xfId="4"/>
    <cellStyle name="Currency 2 2" xfId="5"/>
    <cellStyle name="Currency 3" xfId="6"/>
    <cellStyle name="Currency0" xfId="7"/>
    <cellStyle name="Date" xfId="8"/>
    <cellStyle name="Fixed" xfId="9"/>
    <cellStyle name="Grey" xfId="10"/>
    <cellStyle name="Header1" xfId="11"/>
    <cellStyle name="Header2" xfId="12"/>
    <cellStyle name="Hyperlink 2" xfId="13"/>
    <cellStyle name="Hyperlink 3" xfId="14"/>
    <cellStyle name="Hyperlink 3 2" xfId="15"/>
    <cellStyle name="Hyperlink 4" xfId="16"/>
    <cellStyle name="Input [yellow]" xfId="17"/>
    <cellStyle name="Millares [0]_laroux" xfId="18"/>
    <cellStyle name="Millares_laroux" xfId="19"/>
    <cellStyle name="Moneda [0]_laroux" xfId="20"/>
    <cellStyle name="Moneda_laroux" xfId="21"/>
    <cellStyle name="Normal" xfId="0" builtinId="0"/>
    <cellStyle name="Normal - Style1" xfId="22"/>
    <cellStyle name="Normal 10" xfId="23"/>
    <cellStyle name="Normal 11" xfId="24"/>
    <cellStyle name="Normal 12" xfId="25"/>
    <cellStyle name="Normal 13" xfId="26"/>
    <cellStyle name="Normal 2" xfId="27"/>
    <cellStyle name="Normal 2 2" xfId="28"/>
    <cellStyle name="Normal 3" xfId="29"/>
    <cellStyle name="Normal 3 2" xfId="30"/>
    <cellStyle name="Normal 3 3" xfId="31"/>
    <cellStyle name="Normal 4" xfId="32"/>
    <cellStyle name="Normal 5" xfId="33"/>
    <cellStyle name="Normal 6" xfId="34"/>
    <cellStyle name="Normal 7" xfId="35"/>
    <cellStyle name="Normal 8" xfId="36"/>
    <cellStyle name="Normal 9" xfId="37"/>
    <cellStyle name="Normal_ConstructionCostMagellanDrWLImp" xfId="38"/>
    <cellStyle name="Normal_ConstructionCostMagellanDrWLImp 2" xfId="39"/>
    <cellStyle name="Œ…‹æØ‚è [0.00]_PRODUCT DETAIL Q1" xfId="40"/>
    <cellStyle name="Œ…‹æØ‚è_PRODUCT DETAIL Q1" xfId="41"/>
    <cellStyle name="Percent [2]" xfId="42"/>
    <cellStyle name="producto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showGridLines="0" tabSelected="1" topLeftCell="A4" zoomScaleNormal="100" zoomScaleSheetLayoutView="85" zoomScalePageLayoutView="55" workbookViewId="0">
      <selection activeCell="F167" sqref="F167"/>
    </sheetView>
  </sheetViews>
  <sheetFormatPr defaultColWidth="9.28515625" defaultRowHeight="12.75"/>
  <cols>
    <col min="1" max="1" width="15.5703125" style="30" customWidth="1"/>
    <col min="2" max="2" width="40.28515625" style="25" customWidth="1"/>
    <col min="3" max="3" width="6.7109375" style="76" customWidth="1"/>
    <col min="4" max="4" width="11.42578125" style="32" customWidth="1"/>
    <col min="5" max="5" width="18.28515625" style="160" customWidth="1"/>
    <col min="6" max="6" width="25.5703125" style="33" customWidth="1"/>
    <col min="7" max="7" width="15.28515625" style="25" hidden="1" customWidth="1"/>
    <col min="8" max="8" width="16.7109375" style="25" hidden="1" customWidth="1"/>
    <col min="9" max="9" width="9.28515625" style="25" hidden="1" customWidth="1"/>
    <col min="10" max="19" width="9.28515625" style="25" customWidth="1"/>
    <col min="20" max="16384" width="9.28515625" style="25"/>
  </cols>
  <sheetData>
    <row r="1" spans="1:9">
      <c r="A1" s="20"/>
      <c r="B1" s="21"/>
      <c r="C1" s="22"/>
      <c r="D1" s="23"/>
      <c r="E1" s="159"/>
      <c r="F1" s="24"/>
    </row>
    <row r="2" spans="1:9" ht="33" customHeight="1">
      <c r="A2" s="1"/>
      <c r="B2" s="26"/>
      <c r="C2" s="27"/>
      <c r="D2" s="28"/>
      <c r="E2" s="159"/>
      <c r="F2" s="29"/>
    </row>
    <row r="3" spans="1:9" ht="21.75" customHeight="1">
      <c r="A3" s="239" t="s">
        <v>80</v>
      </c>
      <c r="B3" s="239"/>
      <c r="C3" s="239"/>
      <c r="D3" s="239"/>
      <c r="E3" s="239"/>
      <c r="F3" s="239"/>
    </row>
    <row r="4" spans="1:9" ht="21" customHeight="1">
      <c r="A4" s="240" t="s">
        <v>79</v>
      </c>
      <c r="B4" s="241"/>
      <c r="C4" s="241"/>
      <c r="D4" s="241"/>
      <c r="E4" s="241"/>
      <c r="F4" s="241"/>
    </row>
    <row r="5" spans="1:9" ht="24.75" customHeight="1">
      <c r="A5" s="242" t="s">
        <v>303</v>
      </c>
      <c r="B5" s="242"/>
      <c r="C5" s="242"/>
      <c r="D5" s="242"/>
      <c r="E5" s="242"/>
      <c r="F5" s="242"/>
    </row>
    <row r="6" spans="1:9" ht="22.5" customHeight="1">
      <c r="A6" s="243" t="s">
        <v>142</v>
      </c>
      <c r="B6" s="243"/>
      <c r="C6" s="243"/>
      <c r="D6" s="243"/>
      <c r="E6" s="243"/>
      <c r="F6" s="243"/>
    </row>
    <row r="7" spans="1:9" ht="22.5" customHeight="1">
      <c r="A7" s="244" t="s">
        <v>82</v>
      </c>
      <c r="B7" s="244"/>
      <c r="C7" s="244"/>
      <c r="D7" s="244"/>
      <c r="E7" s="244"/>
      <c r="F7" s="244"/>
    </row>
    <row r="8" spans="1:9" ht="20.25" hidden="1" customHeight="1">
      <c r="A8" s="237"/>
      <c r="B8" s="237"/>
      <c r="C8" s="237"/>
      <c r="D8" s="237"/>
      <c r="E8" s="237"/>
      <c r="F8" s="237"/>
    </row>
    <row r="9" spans="1:9" ht="21.75" customHeight="1">
      <c r="A9" s="238" t="s">
        <v>143</v>
      </c>
      <c r="B9" s="238"/>
      <c r="C9" s="238"/>
      <c r="D9" s="238"/>
      <c r="E9" s="238"/>
      <c r="F9" s="238"/>
    </row>
    <row r="10" spans="1:9" ht="6" customHeight="1" thickBot="1">
      <c r="C10" s="31"/>
    </row>
    <row r="11" spans="1:9" s="41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  <c r="H11" s="40"/>
      <c r="I11" s="40"/>
    </row>
    <row r="12" spans="1:9" s="41" customFormat="1" ht="23.65" customHeight="1">
      <c r="A12" s="42"/>
      <c r="B12" s="43" t="s">
        <v>144</v>
      </c>
      <c r="C12" s="42"/>
      <c r="D12" s="42"/>
      <c r="E12" s="162"/>
      <c r="F12" s="44"/>
      <c r="G12" s="39"/>
      <c r="H12" s="40"/>
      <c r="I12" s="40"/>
    </row>
    <row r="13" spans="1:9" s="41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63"/>
      <c r="F13" s="81">
        <f>SUM(D13*E13)</f>
        <v>0</v>
      </c>
      <c r="G13" s="39"/>
      <c r="H13" s="40"/>
      <c r="I13" s="40"/>
    </row>
    <row r="14" spans="1:9" s="41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64"/>
      <c r="F14" s="81">
        <f t="shared" ref="F14:F77" si="0">SUM(D14*E14)</f>
        <v>0</v>
      </c>
      <c r="G14" s="39"/>
      <c r="H14" s="40"/>
      <c r="I14" s="40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65"/>
      <c r="F15" s="81">
        <f t="shared" si="0"/>
        <v>0</v>
      </c>
      <c r="G15" s="45"/>
      <c r="H15" s="46"/>
      <c r="I15" s="46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65"/>
      <c r="F16" s="81">
        <f t="shared" si="0"/>
        <v>0</v>
      </c>
      <c r="G16" s="45"/>
      <c r="H16" s="46"/>
      <c r="I16" s="46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65"/>
      <c r="F17" s="81">
        <f t="shared" si="0"/>
        <v>0</v>
      </c>
      <c r="G17" s="45"/>
      <c r="H17" s="46"/>
      <c r="I17" s="46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65"/>
      <c r="F18" s="81">
        <f t="shared" si="0"/>
        <v>0</v>
      </c>
      <c r="G18" s="45"/>
      <c r="H18" s="46"/>
      <c r="I18" s="46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65"/>
      <c r="F19" s="81">
        <f t="shared" si="0"/>
        <v>0</v>
      </c>
      <c r="G19" s="45"/>
      <c r="H19" s="46"/>
      <c r="I19" s="46"/>
    </row>
    <row r="20" spans="1:9" s="47" customFormat="1" ht="30" customHeight="1">
      <c r="A20" s="86" t="s">
        <v>44</v>
      </c>
      <c r="B20" s="87" t="s">
        <v>301</v>
      </c>
      <c r="C20" s="88" t="s">
        <v>1</v>
      </c>
      <c r="D20" s="89">
        <v>1</v>
      </c>
      <c r="E20" s="165"/>
      <c r="F20" s="81">
        <f t="shared" si="0"/>
        <v>0</v>
      </c>
      <c r="G20" s="45"/>
      <c r="H20" s="46"/>
      <c r="I20" s="46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65"/>
      <c r="F21" s="81">
        <f t="shared" si="0"/>
        <v>0</v>
      </c>
      <c r="G21" s="45"/>
      <c r="H21" s="46"/>
      <c r="I21" s="46"/>
    </row>
    <row r="22" spans="1:9" s="47" customFormat="1" ht="30" customHeight="1">
      <c r="A22" s="86" t="s">
        <v>48</v>
      </c>
      <c r="B22" s="87" t="s">
        <v>302</v>
      </c>
      <c r="C22" s="88" t="s">
        <v>5</v>
      </c>
      <c r="D22" s="89">
        <v>5</v>
      </c>
      <c r="E22" s="165"/>
      <c r="F22" s="81">
        <f t="shared" si="0"/>
        <v>0</v>
      </c>
      <c r="G22" s="45"/>
      <c r="H22" s="46"/>
      <c r="I22" s="46"/>
    </row>
    <row r="23" spans="1:9" s="47" customFormat="1" ht="41.65" customHeight="1">
      <c r="A23" s="90" t="s">
        <v>309</v>
      </c>
      <c r="B23" s="91" t="s">
        <v>310</v>
      </c>
      <c r="C23" s="92" t="s">
        <v>49</v>
      </c>
      <c r="D23" s="93">
        <v>110228</v>
      </c>
      <c r="E23" s="165"/>
      <c r="F23" s="81">
        <f t="shared" si="0"/>
        <v>0</v>
      </c>
      <c r="G23" s="45"/>
      <c r="H23" s="46"/>
      <c r="I23" s="46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65"/>
      <c r="F24" s="81">
        <f t="shared" si="0"/>
        <v>0</v>
      </c>
      <c r="G24" s="45"/>
      <c r="H24" s="46"/>
      <c r="I24" s="46"/>
    </row>
    <row r="25" spans="1:9" s="47" customFormat="1" ht="30" customHeight="1">
      <c r="A25" s="90" t="s">
        <v>311</v>
      </c>
      <c r="B25" s="91" t="s">
        <v>312</v>
      </c>
      <c r="C25" s="92" t="s">
        <v>49</v>
      </c>
      <c r="D25" s="93">
        <v>127414</v>
      </c>
      <c r="E25" s="165"/>
      <c r="F25" s="81">
        <f t="shared" si="0"/>
        <v>0</v>
      </c>
      <c r="G25" s="45"/>
      <c r="H25" s="46"/>
      <c r="I25" s="46"/>
    </row>
    <row r="26" spans="1:9" s="47" customFormat="1" ht="30" customHeight="1">
      <c r="A26" s="90" t="s">
        <v>315</v>
      </c>
      <c r="B26" s="91" t="s">
        <v>316</v>
      </c>
      <c r="C26" s="92" t="s">
        <v>18</v>
      </c>
      <c r="D26" s="93">
        <v>4779</v>
      </c>
      <c r="E26" s="165"/>
      <c r="F26" s="81">
        <f t="shared" si="0"/>
        <v>0</v>
      </c>
      <c r="G26" s="45"/>
      <c r="H26" s="46"/>
      <c r="I26" s="46"/>
    </row>
    <row r="27" spans="1:9" s="47" customFormat="1" ht="30" customHeight="1">
      <c r="A27" s="86" t="s">
        <v>283</v>
      </c>
      <c r="B27" s="87" t="s">
        <v>284</v>
      </c>
      <c r="C27" s="88" t="s">
        <v>7</v>
      </c>
      <c r="D27" s="89">
        <v>7</v>
      </c>
      <c r="E27" s="165"/>
      <c r="F27" s="81">
        <f t="shared" si="0"/>
        <v>0</v>
      </c>
      <c r="G27" s="45"/>
      <c r="H27" s="46"/>
      <c r="I27" s="46"/>
    </row>
    <row r="28" spans="1:9" s="47" customFormat="1" ht="39.75" customHeight="1">
      <c r="A28" s="86" t="s">
        <v>285</v>
      </c>
      <c r="B28" s="87" t="s">
        <v>286</v>
      </c>
      <c r="C28" s="88" t="s">
        <v>1</v>
      </c>
      <c r="D28" s="89">
        <v>1</v>
      </c>
      <c r="E28" s="165"/>
      <c r="F28" s="81">
        <f t="shared" si="0"/>
        <v>0</v>
      </c>
      <c r="G28" s="45"/>
      <c r="H28" s="46"/>
      <c r="I28" s="46"/>
    </row>
    <row r="29" spans="1:9" s="47" customFormat="1" ht="30" customHeight="1">
      <c r="A29" s="86" t="s">
        <v>51</v>
      </c>
      <c r="B29" s="87" t="s">
        <v>108</v>
      </c>
      <c r="C29" s="88" t="s">
        <v>47</v>
      </c>
      <c r="D29" s="89">
        <v>59260</v>
      </c>
      <c r="E29" s="166"/>
      <c r="F29" s="81">
        <f t="shared" si="0"/>
        <v>0</v>
      </c>
      <c r="G29" s="45"/>
      <c r="H29" s="46"/>
      <c r="I29" s="46"/>
    </row>
    <row r="30" spans="1:9" s="47" customFormat="1" ht="39.75" customHeight="1">
      <c r="A30" s="86" t="s">
        <v>52</v>
      </c>
      <c r="B30" s="87" t="s">
        <v>220</v>
      </c>
      <c r="C30" s="94" t="s">
        <v>47</v>
      </c>
      <c r="D30" s="89">
        <v>51860</v>
      </c>
      <c r="E30" s="165"/>
      <c r="F30" s="81">
        <f t="shared" si="0"/>
        <v>0</v>
      </c>
      <c r="G30" s="45"/>
      <c r="H30" s="46"/>
      <c r="I30" s="46"/>
    </row>
    <row r="31" spans="1:9" s="47" customFormat="1" ht="43.5" customHeight="1">
      <c r="A31" s="86" t="s">
        <v>53</v>
      </c>
      <c r="B31" s="87" t="s">
        <v>109</v>
      </c>
      <c r="C31" s="88" t="s">
        <v>47</v>
      </c>
      <c r="D31" s="89">
        <v>739</v>
      </c>
      <c r="E31" s="165"/>
      <c r="F31" s="81">
        <f t="shared" si="0"/>
        <v>0</v>
      </c>
      <c r="G31" s="45"/>
      <c r="H31" s="46"/>
      <c r="I31" s="46"/>
    </row>
    <row r="32" spans="1:9" s="47" customFormat="1" ht="44.25" customHeight="1">
      <c r="A32" s="86" t="s">
        <v>54</v>
      </c>
      <c r="B32" s="87" t="s">
        <v>110</v>
      </c>
      <c r="C32" s="88" t="s">
        <v>47</v>
      </c>
      <c r="D32" s="89">
        <v>3275</v>
      </c>
      <c r="E32" s="165"/>
      <c r="F32" s="81">
        <f t="shared" si="0"/>
        <v>0</v>
      </c>
      <c r="G32" s="45"/>
      <c r="H32" s="46"/>
      <c r="I32" s="46"/>
    </row>
    <row r="33" spans="1:9" s="47" customFormat="1" ht="46.5" customHeight="1">
      <c r="A33" s="90" t="s">
        <v>317</v>
      </c>
      <c r="B33" s="91" t="s">
        <v>318</v>
      </c>
      <c r="C33" s="95" t="s">
        <v>55</v>
      </c>
      <c r="D33" s="93">
        <v>8560</v>
      </c>
      <c r="E33" s="165"/>
      <c r="F33" s="81">
        <f t="shared" si="0"/>
        <v>0</v>
      </c>
      <c r="G33" s="45"/>
      <c r="H33" s="46"/>
      <c r="I33" s="46"/>
    </row>
    <row r="34" spans="1:9" s="47" customFormat="1" ht="39.75" customHeight="1">
      <c r="A34" s="86" t="s">
        <v>111</v>
      </c>
      <c r="B34" s="87" t="s">
        <v>112</v>
      </c>
      <c r="C34" s="94" t="s">
        <v>55</v>
      </c>
      <c r="D34" s="89">
        <v>4550</v>
      </c>
      <c r="E34" s="165"/>
      <c r="F34" s="81">
        <f t="shared" si="0"/>
        <v>0</v>
      </c>
      <c r="G34" s="45"/>
      <c r="H34" s="46"/>
      <c r="I34" s="46"/>
    </row>
    <row r="35" spans="1:9" s="47" customFormat="1" ht="30" customHeight="1">
      <c r="A35" s="86" t="s">
        <v>113</v>
      </c>
      <c r="B35" s="87" t="s">
        <v>114</v>
      </c>
      <c r="C35" s="88" t="s">
        <v>55</v>
      </c>
      <c r="D35" s="89">
        <v>118</v>
      </c>
      <c r="E35" s="165"/>
      <c r="F35" s="81">
        <f t="shared" si="0"/>
        <v>0</v>
      </c>
      <c r="G35" s="45"/>
      <c r="H35" s="46"/>
      <c r="I35" s="46"/>
    </row>
    <row r="36" spans="1:9" s="47" customFormat="1" ht="30" customHeight="1">
      <c r="A36" s="86" t="s">
        <v>115</v>
      </c>
      <c r="B36" s="87" t="s">
        <v>116</v>
      </c>
      <c r="C36" s="88" t="s">
        <v>49</v>
      </c>
      <c r="D36" s="89">
        <v>440</v>
      </c>
      <c r="E36" s="165"/>
      <c r="F36" s="81">
        <f t="shared" si="0"/>
        <v>0</v>
      </c>
      <c r="G36" s="45"/>
      <c r="H36" s="46"/>
      <c r="I36" s="46"/>
    </row>
    <row r="37" spans="1:9" s="47" customFormat="1" ht="30" customHeight="1">
      <c r="A37" s="5" t="s">
        <v>56</v>
      </c>
      <c r="B37" s="6" t="s">
        <v>148</v>
      </c>
      <c r="C37" s="7" t="s">
        <v>49</v>
      </c>
      <c r="D37" s="8">
        <v>43.2</v>
      </c>
      <c r="E37" s="165"/>
      <c r="F37" s="81">
        <f t="shared" si="0"/>
        <v>0</v>
      </c>
      <c r="G37" s="45"/>
      <c r="H37" s="46"/>
      <c r="I37" s="46"/>
    </row>
    <row r="38" spans="1:9" s="47" customFormat="1" ht="43.5" customHeight="1">
      <c r="A38" s="5" t="s">
        <v>146</v>
      </c>
      <c r="B38" s="6" t="s">
        <v>147</v>
      </c>
      <c r="C38" s="7" t="s">
        <v>49</v>
      </c>
      <c r="D38" s="9">
        <v>167</v>
      </c>
      <c r="E38" s="167"/>
      <c r="F38" s="81">
        <f t="shared" si="0"/>
        <v>0</v>
      </c>
      <c r="G38" s="45"/>
      <c r="H38" s="46"/>
      <c r="I38" s="46"/>
    </row>
    <row r="39" spans="1:9" s="50" customFormat="1" ht="30" customHeight="1">
      <c r="A39" s="5" t="s">
        <v>149</v>
      </c>
      <c r="B39" s="6" t="s">
        <v>150</v>
      </c>
      <c r="C39" s="7" t="s">
        <v>76</v>
      </c>
      <c r="D39" s="10">
        <v>26774</v>
      </c>
      <c r="E39" s="167"/>
      <c r="F39" s="81">
        <f t="shared" si="0"/>
        <v>0</v>
      </c>
      <c r="G39" s="48"/>
      <c r="H39" s="49"/>
      <c r="I39" s="49"/>
    </row>
    <row r="40" spans="1:9" s="50" customFormat="1" ht="30" customHeight="1">
      <c r="A40" s="5" t="s">
        <v>57</v>
      </c>
      <c r="B40" s="6" t="s">
        <v>151</v>
      </c>
      <c r="C40" s="7" t="s">
        <v>5</v>
      </c>
      <c r="D40" s="10">
        <v>53</v>
      </c>
      <c r="E40" s="167"/>
      <c r="F40" s="81">
        <f t="shared" si="0"/>
        <v>0</v>
      </c>
      <c r="G40" s="48"/>
      <c r="H40" s="49"/>
      <c r="I40" s="49"/>
    </row>
    <row r="41" spans="1:9" s="50" customFormat="1" ht="25.5" customHeight="1">
      <c r="A41" s="5" t="s">
        <v>58</v>
      </c>
      <c r="B41" s="6" t="s">
        <v>152</v>
      </c>
      <c r="C41" s="7" t="s">
        <v>5</v>
      </c>
      <c r="D41" s="10">
        <v>10</v>
      </c>
      <c r="E41" s="167"/>
      <c r="F41" s="81">
        <f t="shared" si="0"/>
        <v>0</v>
      </c>
      <c r="G41" s="48"/>
      <c r="H41" s="49"/>
      <c r="I41" s="49"/>
    </row>
    <row r="42" spans="1:9" s="50" customFormat="1" ht="38.25" customHeight="1">
      <c r="A42" s="5" t="s">
        <v>59</v>
      </c>
      <c r="B42" s="6" t="s">
        <v>154</v>
      </c>
      <c r="C42" s="7" t="s">
        <v>5</v>
      </c>
      <c r="D42" s="10">
        <v>5</v>
      </c>
      <c r="E42" s="167"/>
      <c r="F42" s="81">
        <f t="shared" si="0"/>
        <v>0</v>
      </c>
      <c r="G42" s="48"/>
      <c r="H42" s="49"/>
      <c r="I42" s="49"/>
    </row>
    <row r="43" spans="1:9" s="50" customFormat="1" ht="30" customHeight="1">
      <c r="A43" s="5" t="s">
        <v>153</v>
      </c>
      <c r="B43" s="6" t="s">
        <v>155</v>
      </c>
      <c r="C43" s="7" t="s">
        <v>5</v>
      </c>
      <c r="D43" s="10">
        <v>5</v>
      </c>
      <c r="E43" s="167"/>
      <c r="F43" s="81">
        <f t="shared" si="0"/>
        <v>0</v>
      </c>
      <c r="G43" s="48"/>
      <c r="H43" s="49"/>
      <c r="I43" s="49"/>
    </row>
    <row r="44" spans="1:9" s="50" customFormat="1" ht="36.75" customHeight="1">
      <c r="A44" s="5" t="s">
        <v>156</v>
      </c>
      <c r="B44" s="6" t="s">
        <v>157</v>
      </c>
      <c r="C44" s="7" t="s">
        <v>5</v>
      </c>
      <c r="D44" s="10">
        <v>2</v>
      </c>
      <c r="E44" s="167"/>
      <c r="F44" s="81">
        <f t="shared" si="0"/>
        <v>0</v>
      </c>
      <c r="G44" s="48"/>
      <c r="H44" s="49"/>
      <c r="I44" s="49"/>
    </row>
    <row r="45" spans="1:9" s="50" customFormat="1" ht="35.25" customHeight="1">
      <c r="A45" s="5" t="s">
        <v>158</v>
      </c>
      <c r="B45" s="6" t="s">
        <v>159</v>
      </c>
      <c r="C45" s="7" t="s">
        <v>5</v>
      </c>
      <c r="D45" s="10">
        <v>3</v>
      </c>
      <c r="E45" s="167"/>
      <c r="F45" s="81">
        <f t="shared" si="0"/>
        <v>0</v>
      </c>
      <c r="G45" s="48"/>
      <c r="H45" s="49"/>
      <c r="I45" s="49"/>
    </row>
    <row r="46" spans="1:9" s="50" customFormat="1" ht="39.6" customHeight="1">
      <c r="A46" s="15" t="s">
        <v>322</v>
      </c>
      <c r="B46" s="16" t="s">
        <v>323</v>
      </c>
      <c r="C46" s="17" t="s">
        <v>5</v>
      </c>
      <c r="D46" s="19">
        <v>3</v>
      </c>
      <c r="E46" s="167"/>
      <c r="F46" s="81">
        <f t="shared" si="0"/>
        <v>0</v>
      </c>
      <c r="G46" s="48"/>
      <c r="H46" s="49"/>
      <c r="I46" s="49"/>
    </row>
    <row r="47" spans="1:9" s="47" customFormat="1" ht="38.25" customHeight="1">
      <c r="A47" s="15" t="s">
        <v>321</v>
      </c>
      <c r="B47" s="16" t="s">
        <v>324</v>
      </c>
      <c r="C47" s="17" t="s">
        <v>5</v>
      </c>
      <c r="D47" s="19">
        <v>7</v>
      </c>
      <c r="E47" s="167"/>
      <c r="F47" s="81">
        <f t="shared" si="0"/>
        <v>0</v>
      </c>
      <c r="G47" s="45"/>
      <c r="H47" s="46"/>
      <c r="I47" s="46"/>
    </row>
    <row r="48" spans="1:9" s="47" customFormat="1" ht="40.5" customHeight="1">
      <c r="A48" s="15" t="s">
        <v>320</v>
      </c>
      <c r="B48" s="16" t="s">
        <v>325</v>
      </c>
      <c r="C48" s="17" t="s">
        <v>5</v>
      </c>
      <c r="D48" s="18">
        <v>4</v>
      </c>
      <c r="E48" s="167"/>
      <c r="F48" s="81">
        <f t="shared" si="0"/>
        <v>0</v>
      </c>
      <c r="G48" s="45"/>
      <c r="H48" s="46"/>
      <c r="I48" s="46"/>
    </row>
    <row r="49" spans="1:9" s="47" customFormat="1" ht="38.65" customHeight="1">
      <c r="A49" s="15" t="s">
        <v>319</v>
      </c>
      <c r="B49" s="16" t="s">
        <v>326</v>
      </c>
      <c r="C49" s="17" t="s">
        <v>5</v>
      </c>
      <c r="D49" s="19">
        <v>1</v>
      </c>
      <c r="E49" s="167"/>
      <c r="F49" s="81">
        <f t="shared" si="0"/>
        <v>0</v>
      </c>
      <c r="G49" s="45"/>
      <c r="H49" s="46"/>
      <c r="I49" s="46"/>
    </row>
    <row r="50" spans="1:9" s="47" customFormat="1" ht="30" customHeight="1">
      <c r="A50" s="5" t="s">
        <v>160</v>
      </c>
      <c r="B50" s="6" t="s">
        <v>161</v>
      </c>
      <c r="C50" s="7" t="s">
        <v>4</v>
      </c>
      <c r="D50" s="10">
        <v>167</v>
      </c>
      <c r="E50" s="165"/>
      <c r="F50" s="81">
        <f t="shared" si="0"/>
        <v>0</v>
      </c>
      <c r="G50" s="45"/>
      <c r="H50" s="46"/>
      <c r="I50" s="46"/>
    </row>
    <row r="51" spans="1:9" s="53" customFormat="1" ht="35.25" customHeight="1">
      <c r="A51" s="5" t="s">
        <v>60</v>
      </c>
      <c r="B51" s="6" t="s">
        <v>289</v>
      </c>
      <c r="C51" s="7" t="s">
        <v>4</v>
      </c>
      <c r="D51" s="10">
        <v>639</v>
      </c>
      <c r="E51" s="167"/>
      <c r="F51" s="81">
        <f t="shared" si="0"/>
        <v>0</v>
      </c>
      <c r="G51" s="51"/>
      <c r="H51" s="52"/>
      <c r="I51" s="52"/>
    </row>
    <row r="52" spans="1:9" s="47" customFormat="1" ht="42" customHeight="1">
      <c r="A52" s="11" t="s">
        <v>61</v>
      </c>
      <c r="B52" s="12" t="s">
        <v>290</v>
      </c>
      <c r="C52" s="13" t="s">
        <v>4</v>
      </c>
      <c r="D52" s="9">
        <v>3992</v>
      </c>
      <c r="E52" s="165"/>
      <c r="F52" s="81">
        <f t="shared" si="0"/>
        <v>0</v>
      </c>
      <c r="G52" s="45"/>
      <c r="H52" s="46"/>
      <c r="I52" s="46"/>
    </row>
    <row r="53" spans="1:9" s="47" customFormat="1" ht="38.25">
      <c r="A53" s="5" t="s">
        <v>62</v>
      </c>
      <c r="B53" s="6" t="s">
        <v>291</v>
      </c>
      <c r="C53" s="7" t="s">
        <v>4</v>
      </c>
      <c r="D53" s="10">
        <v>2827</v>
      </c>
      <c r="E53" s="165"/>
      <c r="F53" s="81">
        <f t="shared" si="0"/>
        <v>0</v>
      </c>
      <c r="G53" s="45"/>
      <c r="H53" s="46"/>
      <c r="I53" s="46"/>
    </row>
    <row r="54" spans="1:9" s="47" customFormat="1" ht="38.25">
      <c r="A54" s="5" t="s">
        <v>63</v>
      </c>
      <c r="B54" s="6" t="s">
        <v>292</v>
      </c>
      <c r="C54" s="7" t="s">
        <v>4</v>
      </c>
      <c r="D54" s="10">
        <v>1484</v>
      </c>
      <c r="E54" s="165"/>
      <c r="F54" s="81">
        <f t="shared" si="0"/>
        <v>0</v>
      </c>
      <c r="G54" s="45"/>
      <c r="H54" s="46"/>
      <c r="I54" s="46"/>
    </row>
    <row r="55" spans="1:9" s="47" customFormat="1" ht="38.25">
      <c r="A55" s="5" t="s">
        <v>64</v>
      </c>
      <c r="B55" s="6" t="s">
        <v>293</v>
      </c>
      <c r="C55" s="7" t="s">
        <v>4</v>
      </c>
      <c r="D55" s="10">
        <v>1991</v>
      </c>
      <c r="E55" s="165"/>
      <c r="F55" s="81">
        <f t="shared" si="0"/>
        <v>0</v>
      </c>
      <c r="G55" s="45"/>
      <c r="H55" s="46"/>
      <c r="I55" s="46"/>
    </row>
    <row r="56" spans="1:9" s="47" customFormat="1" ht="42.75" customHeight="1">
      <c r="A56" s="5" t="s">
        <v>65</v>
      </c>
      <c r="B56" s="6" t="s">
        <v>294</v>
      </c>
      <c r="C56" s="7" t="s">
        <v>4</v>
      </c>
      <c r="D56" s="10">
        <v>294</v>
      </c>
      <c r="E56" s="165"/>
      <c r="F56" s="81">
        <f t="shared" si="0"/>
        <v>0</v>
      </c>
      <c r="G56" s="45"/>
      <c r="H56" s="46"/>
      <c r="I56" s="46"/>
    </row>
    <row r="57" spans="1:9" s="47" customFormat="1" ht="38.25">
      <c r="A57" s="5" t="s">
        <v>66</v>
      </c>
      <c r="B57" s="6" t="s">
        <v>295</v>
      </c>
      <c r="C57" s="7" t="s">
        <v>4</v>
      </c>
      <c r="D57" s="10">
        <v>742</v>
      </c>
      <c r="E57" s="165"/>
      <c r="F57" s="81">
        <f t="shared" si="0"/>
        <v>0</v>
      </c>
      <c r="G57" s="45"/>
      <c r="H57" s="46"/>
      <c r="I57" s="46"/>
    </row>
    <row r="58" spans="1:9" s="47" customFormat="1" ht="36.75" customHeight="1">
      <c r="A58" s="5" t="s">
        <v>162</v>
      </c>
      <c r="B58" s="6" t="s">
        <v>296</v>
      </c>
      <c r="C58" s="7" t="s">
        <v>4</v>
      </c>
      <c r="D58" s="10">
        <v>312</v>
      </c>
      <c r="E58" s="165"/>
      <c r="F58" s="81">
        <f t="shared" si="0"/>
        <v>0</v>
      </c>
      <c r="G58" s="45"/>
      <c r="H58" s="46"/>
      <c r="I58" s="46"/>
    </row>
    <row r="59" spans="1:9" s="47" customFormat="1" ht="38.25" customHeight="1">
      <c r="A59" s="5" t="s">
        <v>67</v>
      </c>
      <c r="B59" s="6" t="s">
        <v>297</v>
      </c>
      <c r="C59" s="7" t="s">
        <v>4</v>
      </c>
      <c r="D59" s="10">
        <v>32</v>
      </c>
      <c r="E59" s="165"/>
      <c r="F59" s="81">
        <f t="shared" si="0"/>
        <v>0</v>
      </c>
      <c r="G59" s="45"/>
      <c r="H59" s="46"/>
      <c r="I59" s="46"/>
    </row>
    <row r="60" spans="1:9" s="47" customFormat="1" ht="38.25">
      <c r="A60" s="5" t="s">
        <v>68</v>
      </c>
      <c r="B60" s="6" t="s">
        <v>298</v>
      </c>
      <c r="C60" s="7" t="s">
        <v>4</v>
      </c>
      <c r="D60" s="10">
        <v>394</v>
      </c>
      <c r="E60" s="165"/>
      <c r="F60" s="81">
        <f t="shared" si="0"/>
        <v>0</v>
      </c>
      <c r="G60" s="45"/>
      <c r="H60" s="46"/>
      <c r="I60" s="46"/>
    </row>
    <row r="61" spans="1:9" s="47" customFormat="1" ht="25.15" customHeight="1">
      <c r="A61" s="5" t="s">
        <v>163</v>
      </c>
      <c r="B61" s="6" t="s">
        <v>164</v>
      </c>
      <c r="C61" s="7" t="s">
        <v>5</v>
      </c>
      <c r="D61" s="10">
        <v>2</v>
      </c>
      <c r="E61" s="165"/>
      <c r="F61" s="81">
        <f t="shared" si="0"/>
        <v>0</v>
      </c>
      <c r="G61" s="45"/>
      <c r="H61" s="46"/>
      <c r="I61" s="46"/>
    </row>
    <row r="62" spans="1:9" s="47" customFormat="1" ht="38.25">
      <c r="A62" s="5" t="s">
        <v>165</v>
      </c>
      <c r="B62" s="6" t="s">
        <v>166</v>
      </c>
      <c r="C62" s="7" t="s">
        <v>5</v>
      </c>
      <c r="D62" s="10">
        <v>1</v>
      </c>
      <c r="E62" s="165"/>
      <c r="F62" s="81">
        <f t="shared" si="0"/>
        <v>0</v>
      </c>
      <c r="G62" s="45"/>
      <c r="H62" s="46"/>
      <c r="I62" s="46"/>
    </row>
    <row r="63" spans="1:9" s="47" customFormat="1" ht="38.25">
      <c r="A63" s="5" t="s">
        <v>69</v>
      </c>
      <c r="B63" s="6" t="s">
        <v>167</v>
      </c>
      <c r="C63" s="7" t="s">
        <v>5</v>
      </c>
      <c r="D63" s="10">
        <v>11</v>
      </c>
      <c r="E63" s="165"/>
      <c r="F63" s="81">
        <f t="shared" si="0"/>
        <v>0</v>
      </c>
      <c r="G63" s="45"/>
      <c r="H63" s="46"/>
      <c r="I63" s="46"/>
    </row>
    <row r="64" spans="1:9" s="47" customFormat="1" ht="38.25">
      <c r="A64" s="5" t="s">
        <v>168</v>
      </c>
      <c r="B64" s="6" t="s">
        <v>299</v>
      </c>
      <c r="C64" s="7" t="s">
        <v>5</v>
      </c>
      <c r="D64" s="10">
        <v>3</v>
      </c>
      <c r="E64" s="165"/>
      <c r="F64" s="81">
        <f t="shared" si="0"/>
        <v>0</v>
      </c>
      <c r="G64" s="45"/>
      <c r="H64" s="46"/>
      <c r="I64" s="46"/>
    </row>
    <row r="65" spans="1:9" s="47" customFormat="1" ht="38.25">
      <c r="A65" s="5" t="s">
        <v>169</v>
      </c>
      <c r="B65" s="6" t="s">
        <v>170</v>
      </c>
      <c r="C65" s="7" t="s">
        <v>5</v>
      </c>
      <c r="D65" s="10">
        <v>2</v>
      </c>
      <c r="E65" s="165"/>
      <c r="F65" s="81">
        <f t="shared" si="0"/>
        <v>0</v>
      </c>
      <c r="G65" s="45"/>
      <c r="H65" s="46"/>
      <c r="I65" s="46"/>
    </row>
    <row r="66" spans="1:9" s="47" customFormat="1" ht="36.75" customHeight="1">
      <c r="A66" s="5" t="s">
        <v>171</v>
      </c>
      <c r="B66" s="6" t="s">
        <v>172</v>
      </c>
      <c r="C66" s="7" t="s">
        <v>5</v>
      </c>
      <c r="D66" s="10">
        <v>2</v>
      </c>
      <c r="E66" s="165"/>
      <c r="F66" s="81">
        <f t="shared" si="0"/>
        <v>0</v>
      </c>
      <c r="G66" s="45"/>
      <c r="H66" s="46"/>
      <c r="I66" s="46"/>
    </row>
    <row r="67" spans="1:9" s="47" customFormat="1" ht="35.25" customHeight="1">
      <c r="A67" s="5" t="s">
        <v>70</v>
      </c>
      <c r="B67" s="6" t="s">
        <v>173</v>
      </c>
      <c r="C67" s="7" t="s">
        <v>5</v>
      </c>
      <c r="D67" s="10">
        <v>2</v>
      </c>
      <c r="E67" s="167"/>
      <c r="F67" s="81">
        <f t="shared" si="0"/>
        <v>0</v>
      </c>
      <c r="G67" s="45"/>
      <c r="H67" s="46"/>
      <c r="I67" s="46"/>
    </row>
    <row r="68" spans="1:9" s="47" customFormat="1" ht="36" customHeight="1">
      <c r="A68" s="5" t="s">
        <v>174</v>
      </c>
      <c r="B68" s="6" t="s">
        <v>175</v>
      </c>
      <c r="C68" s="7" t="s">
        <v>5</v>
      </c>
      <c r="D68" s="10">
        <v>6</v>
      </c>
      <c r="E68" s="167"/>
      <c r="F68" s="81">
        <f t="shared" si="0"/>
        <v>0</v>
      </c>
      <c r="G68" s="45"/>
      <c r="H68" s="46"/>
      <c r="I68" s="46"/>
    </row>
    <row r="69" spans="1:9" s="47" customFormat="1" ht="35.25" customHeight="1">
      <c r="A69" s="5" t="s">
        <v>176</v>
      </c>
      <c r="B69" s="6" t="s">
        <v>300</v>
      </c>
      <c r="C69" s="7" t="s">
        <v>4</v>
      </c>
      <c r="D69" s="10">
        <v>1165</v>
      </c>
      <c r="E69" s="167"/>
      <c r="F69" s="81">
        <f t="shared" si="0"/>
        <v>0</v>
      </c>
      <c r="G69" s="45"/>
      <c r="H69" s="46"/>
      <c r="I69" s="46"/>
    </row>
    <row r="70" spans="1:9" s="47" customFormat="1" ht="38.25" customHeight="1">
      <c r="A70" s="15" t="s">
        <v>313</v>
      </c>
      <c r="B70" s="16" t="s">
        <v>314</v>
      </c>
      <c r="C70" s="17" t="s">
        <v>47</v>
      </c>
      <c r="D70" s="19">
        <v>28750</v>
      </c>
      <c r="E70" s="168"/>
      <c r="F70" s="81">
        <f t="shared" si="0"/>
        <v>0</v>
      </c>
      <c r="G70" s="45"/>
      <c r="H70" s="46"/>
      <c r="I70" s="46"/>
    </row>
    <row r="71" spans="1:9" s="47" customFormat="1" ht="35.25" customHeight="1">
      <c r="A71" s="86" t="s">
        <v>117</v>
      </c>
      <c r="B71" s="87" t="s">
        <v>118</v>
      </c>
      <c r="C71" s="88" t="s">
        <v>4</v>
      </c>
      <c r="D71" s="89">
        <v>20</v>
      </c>
      <c r="E71" s="167"/>
      <c r="F71" s="81">
        <f t="shared" si="0"/>
        <v>0</v>
      </c>
      <c r="G71" s="45"/>
      <c r="H71" s="46"/>
      <c r="I71" s="46"/>
    </row>
    <row r="72" spans="1:9" s="47" customFormat="1" ht="98.65" customHeight="1">
      <c r="A72" s="90" t="s">
        <v>305</v>
      </c>
      <c r="B72" s="91" t="s">
        <v>306</v>
      </c>
      <c r="C72" s="95" t="s">
        <v>4</v>
      </c>
      <c r="D72" s="93">
        <v>1759</v>
      </c>
      <c r="E72" s="168"/>
      <c r="F72" s="81">
        <f t="shared" si="0"/>
        <v>0</v>
      </c>
      <c r="G72" s="45"/>
      <c r="H72" s="46"/>
      <c r="I72" s="46"/>
    </row>
    <row r="73" spans="1:9" s="47" customFormat="1" ht="36" customHeight="1">
      <c r="A73" s="86" t="s">
        <v>71</v>
      </c>
      <c r="B73" s="87" t="s">
        <v>120</v>
      </c>
      <c r="C73" s="88" t="s">
        <v>4</v>
      </c>
      <c r="D73" s="89">
        <v>11973</v>
      </c>
      <c r="E73" s="167"/>
      <c r="F73" s="81">
        <f t="shared" si="0"/>
        <v>0</v>
      </c>
      <c r="G73" s="45"/>
      <c r="H73" s="46"/>
      <c r="I73" s="46"/>
    </row>
    <row r="74" spans="1:9" s="47" customFormat="1" ht="39.75" customHeight="1">
      <c r="A74" s="86" t="s">
        <v>119</v>
      </c>
      <c r="B74" s="87" t="s">
        <v>121</v>
      </c>
      <c r="C74" s="94" t="s">
        <v>4</v>
      </c>
      <c r="D74" s="89">
        <v>12659</v>
      </c>
      <c r="E74" s="167"/>
      <c r="F74" s="81">
        <f t="shared" si="0"/>
        <v>0</v>
      </c>
      <c r="G74" s="45"/>
      <c r="H74" s="46"/>
      <c r="I74" s="46"/>
    </row>
    <row r="75" spans="1:9" s="47" customFormat="1" ht="36.75" customHeight="1">
      <c r="A75" s="86" t="s">
        <v>72</v>
      </c>
      <c r="B75" s="87" t="s">
        <v>122</v>
      </c>
      <c r="C75" s="88" t="s">
        <v>47</v>
      </c>
      <c r="D75" s="89">
        <v>5130</v>
      </c>
      <c r="E75" s="167"/>
      <c r="F75" s="81">
        <f t="shared" si="0"/>
        <v>0</v>
      </c>
      <c r="G75" s="45"/>
      <c r="H75" s="46"/>
      <c r="I75" s="46"/>
    </row>
    <row r="76" spans="1:9" s="47" customFormat="1" ht="30" customHeight="1">
      <c r="A76" s="86" t="s">
        <v>73</v>
      </c>
      <c r="B76" s="87" t="s">
        <v>123</v>
      </c>
      <c r="C76" s="88" t="s">
        <v>124</v>
      </c>
      <c r="D76" s="89">
        <v>2610</v>
      </c>
      <c r="E76" s="167"/>
      <c r="F76" s="81">
        <f t="shared" si="0"/>
        <v>0</v>
      </c>
      <c r="G76" s="45"/>
      <c r="H76" s="46"/>
      <c r="I76" s="46"/>
    </row>
    <row r="77" spans="1:9" s="47" customFormat="1" ht="36.75" customHeight="1">
      <c r="A77" s="5" t="s">
        <v>177</v>
      </c>
      <c r="B77" s="6" t="s">
        <v>178</v>
      </c>
      <c r="C77" s="7" t="s">
        <v>55</v>
      </c>
      <c r="D77" s="9">
        <v>979</v>
      </c>
      <c r="E77" s="167"/>
      <c r="F77" s="81">
        <f t="shared" si="0"/>
        <v>0</v>
      </c>
      <c r="G77" s="45"/>
      <c r="H77" s="46"/>
      <c r="I77" s="46"/>
    </row>
    <row r="78" spans="1:9" s="47" customFormat="1" ht="37.5" customHeight="1">
      <c r="A78" s="5" t="s">
        <v>74</v>
      </c>
      <c r="B78" s="6" t="s">
        <v>179</v>
      </c>
      <c r="C78" s="7" t="s">
        <v>55</v>
      </c>
      <c r="D78" s="9">
        <v>74</v>
      </c>
      <c r="E78" s="167"/>
      <c r="F78" s="81">
        <f t="shared" ref="F78:F118" si="1">SUM(D78*E78)</f>
        <v>0</v>
      </c>
      <c r="G78" s="45"/>
      <c r="H78" s="46"/>
      <c r="I78" s="46"/>
    </row>
    <row r="79" spans="1:9" s="47" customFormat="1" ht="37.5" customHeight="1">
      <c r="A79" s="15" t="s">
        <v>307</v>
      </c>
      <c r="B79" s="16" t="s">
        <v>308</v>
      </c>
      <c r="C79" s="17" t="s">
        <v>55</v>
      </c>
      <c r="D79" s="18">
        <v>937</v>
      </c>
      <c r="E79" s="168"/>
      <c r="F79" s="81">
        <f t="shared" si="1"/>
        <v>0</v>
      </c>
      <c r="G79" s="45"/>
      <c r="H79" s="46"/>
      <c r="I79" s="46"/>
    </row>
    <row r="80" spans="1:9" s="47" customFormat="1" ht="37.5" customHeight="1">
      <c r="A80" s="86" t="s">
        <v>125</v>
      </c>
      <c r="B80" s="87" t="s">
        <v>126</v>
      </c>
      <c r="C80" s="88" t="s">
        <v>4</v>
      </c>
      <c r="D80" s="96">
        <v>2156.25</v>
      </c>
      <c r="E80" s="167"/>
      <c r="F80" s="81">
        <f t="shared" si="1"/>
        <v>0</v>
      </c>
      <c r="G80" s="45"/>
      <c r="H80" s="46"/>
      <c r="I80" s="46"/>
    </row>
    <row r="81" spans="1:9" s="47" customFormat="1" ht="33.75" customHeight="1">
      <c r="A81" s="86" t="s">
        <v>127</v>
      </c>
      <c r="B81" s="87" t="s">
        <v>128</v>
      </c>
      <c r="C81" s="88" t="s">
        <v>5</v>
      </c>
      <c r="D81" s="97">
        <v>16</v>
      </c>
      <c r="E81" s="167"/>
      <c r="F81" s="81">
        <f t="shared" si="1"/>
        <v>0</v>
      </c>
      <c r="G81" s="45"/>
      <c r="H81" s="46"/>
      <c r="I81" s="46"/>
    </row>
    <row r="82" spans="1:9" s="47" customFormat="1" ht="38.25">
      <c r="A82" s="86" t="s">
        <v>129</v>
      </c>
      <c r="B82" s="87" t="s">
        <v>130</v>
      </c>
      <c r="C82" s="88" t="s">
        <v>5</v>
      </c>
      <c r="D82" s="89">
        <v>2</v>
      </c>
      <c r="E82" s="167"/>
      <c r="F82" s="81">
        <f t="shared" si="1"/>
        <v>0</v>
      </c>
      <c r="G82" s="45"/>
      <c r="H82" s="46"/>
      <c r="I82" s="46"/>
    </row>
    <row r="83" spans="1:9" s="47" customFormat="1" ht="38.25">
      <c r="A83" s="86" t="s">
        <v>131</v>
      </c>
      <c r="B83" s="87" t="s">
        <v>132</v>
      </c>
      <c r="C83" s="88" t="s">
        <v>5</v>
      </c>
      <c r="D83" s="89">
        <v>2</v>
      </c>
      <c r="E83" s="167"/>
      <c r="F83" s="81">
        <f t="shared" si="1"/>
        <v>0</v>
      </c>
      <c r="G83" s="45"/>
      <c r="H83" s="46"/>
      <c r="I83" s="46"/>
    </row>
    <row r="84" spans="1:9" s="47" customFormat="1" ht="37.5" customHeight="1">
      <c r="A84" s="86" t="s">
        <v>133</v>
      </c>
      <c r="B84" s="88" t="s">
        <v>134</v>
      </c>
      <c r="C84" s="88" t="s">
        <v>4</v>
      </c>
      <c r="D84" s="98">
        <v>5345</v>
      </c>
      <c r="E84" s="167"/>
      <c r="F84" s="81">
        <f t="shared" si="1"/>
        <v>0</v>
      </c>
      <c r="G84" s="45"/>
      <c r="H84" s="46"/>
      <c r="I84" s="46"/>
    </row>
    <row r="85" spans="1:9" s="47" customFormat="1" ht="38.25">
      <c r="A85" s="86" t="s">
        <v>135</v>
      </c>
      <c r="B85" s="88" t="s">
        <v>136</v>
      </c>
      <c r="C85" s="88" t="s">
        <v>5</v>
      </c>
      <c r="D85" s="98">
        <v>6</v>
      </c>
      <c r="E85" s="167"/>
      <c r="F85" s="81">
        <f t="shared" si="1"/>
        <v>0</v>
      </c>
      <c r="G85" s="45"/>
      <c r="H85" s="46"/>
      <c r="I85" s="46"/>
    </row>
    <row r="86" spans="1:9" s="47" customFormat="1" ht="30" customHeight="1">
      <c r="A86" s="86" t="s">
        <v>75</v>
      </c>
      <c r="B86" s="88" t="s">
        <v>137</v>
      </c>
      <c r="C86" s="88" t="s">
        <v>47</v>
      </c>
      <c r="D86" s="98">
        <v>71845</v>
      </c>
      <c r="E86" s="167"/>
      <c r="F86" s="81">
        <f t="shared" si="1"/>
        <v>0</v>
      </c>
      <c r="G86" s="45"/>
      <c r="H86" s="46"/>
      <c r="I86" s="46"/>
    </row>
    <row r="87" spans="1:9" s="47" customFormat="1" ht="38.25">
      <c r="A87" s="86" t="s">
        <v>138</v>
      </c>
      <c r="B87" s="88" t="s">
        <v>139</v>
      </c>
      <c r="C87" s="88" t="s">
        <v>1</v>
      </c>
      <c r="D87" s="98">
        <v>1</v>
      </c>
      <c r="E87" s="165"/>
      <c r="F87" s="81">
        <f t="shared" si="1"/>
        <v>0</v>
      </c>
      <c r="G87" s="45"/>
      <c r="H87" s="46"/>
      <c r="I87" s="46"/>
    </row>
    <row r="88" spans="1:9" s="47" customFormat="1" ht="43.5" customHeight="1">
      <c r="A88" s="86" t="s">
        <v>140</v>
      </c>
      <c r="B88" s="88" t="s">
        <v>141</v>
      </c>
      <c r="C88" s="94" t="s">
        <v>1</v>
      </c>
      <c r="D88" s="98">
        <v>1</v>
      </c>
      <c r="E88" s="165"/>
      <c r="F88" s="81">
        <f t="shared" si="1"/>
        <v>0</v>
      </c>
      <c r="G88" s="45"/>
      <c r="H88" s="46"/>
      <c r="I88" s="46"/>
    </row>
    <row r="89" spans="1:9" s="47" customFormat="1" ht="30" customHeight="1">
      <c r="A89" s="99" t="s">
        <v>180</v>
      </c>
      <c r="B89" s="100" t="s">
        <v>181</v>
      </c>
      <c r="C89" s="101" t="s">
        <v>7</v>
      </c>
      <c r="D89" s="102">
        <v>16</v>
      </c>
      <c r="E89" s="165"/>
      <c r="F89" s="81">
        <f t="shared" si="1"/>
        <v>0</v>
      </c>
      <c r="G89" s="45"/>
      <c r="H89" s="46"/>
      <c r="I89" s="46"/>
    </row>
    <row r="90" spans="1:9" s="47" customFormat="1" ht="30" customHeight="1">
      <c r="A90" s="99" t="s">
        <v>182</v>
      </c>
      <c r="B90" s="100" t="s">
        <v>183</v>
      </c>
      <c r="C90" s="101" t="s">
        <v>7</v>
      </c>
      <c r="D90" s="102">
        <v>7</v>
      </c>
      <c r="E90" s="167"/>
      <c r="F90" s="81">
        <f t="shared" si="1"/>
        <v>0</v>
      </c>
      <c r="G90" s="45"/>
      <c r="H90" s="46"/>
      <c r="I90" s="46"/>
    </row>
    <row r="91" spans="1:9" s="47" customFormat="1" ht="30" customHeight="1">
      <c r="A91" s="99" t="s">
        <v>184</v>
      </c>
      <c r="B91" s="100" t="s">
        <v>185</v>
      </c>
      <c r="C91" s="101" t="s">
        <v>7</v>
      </c>
      <c r="D91" s="102">
        <v>11</v>
      </c>
      <c r="E91" s="167"/>
      <c r="F91" s="81">
        <f t="shared" si="1"/>
        <v>0</v>
      </c>
      <c r="G91" s="45"/>
      <c r="H91" s="46"/>
      <c r="I91" s="46"/>
    </row>
    <row r="92" spans="1:9" s="47" customFormat="1" ht="30" customHeight="1">
      <c r="A92" s="99" t="s">
        <v>186</v>
      </c>
      <c r="B92" s="100" t="s">
        <v>187</v>
      </c>
      <c r="C92" s="101" t="s">
        <v>5</v>
      </c>
      <c r="D92" s="102">
        <v>20</v>
      </c>
      <c r="E92" s="167"/>
      <c r="F92" s="81">
        <f t="shared" si="1"/>
        <v>0</v>
      </c>
      <c r="G92" s="45"/>
      <c r="H92" s="46"/>
      <c r="I92" s="46"/>
    </row>
    <row r="93" spans="1:9" s="47" customFormat="1" ht="35.25" customHeight="1">
      <c r="A93" s="99" t="s">
        <v>8</v>
      </c>
      <c r="B93" s="100" t="s">
        <v>188</v>
      </c>
      <c r="C93" s="101" t="s">
        <v>5</v>
      </c>
      <c r="D93" s="102">
        <v>709</v>
      </c>
      <c r="E93" s="167"/>
      <c r="F93" s="81">
        <f t="shared" si="1"/>
        <v>0</v>
      </c>
      <c r="G93" s="45"/>
      <c r="H93" s="46"/>
      <c r="I93" s="46"/>
    </row>
    <row r="94" spans="1:9" s="47" customFormat="1" ht="39" customHeight="1">
      <c r="A94" s="99" t="s">
        <v>189</v>
      </c>
      <c r="B94" s="100" t="s">
        <v>190</v>
      </c>
      <c r="C94" s="101" t="s">
        <v>5</v>
      </c>
      <c r="D94" s="102">
        <v>24</v>
      </c>
      <c r="E94" s="167"/>
      <c r="F94" s="81">
        <f t="shared" si="1"/>
        <v>0</v>
      </c>
      <c r="G94" s="45"/>
      <c r="H94" s="46"/>
      <c r="I94" s="46"/>
    </row>
    <row r="95" spans="1:9" s="47" customFormat="1" ht="36" customHeight="1">
      <c r="A95" s="99" t="s">
        <v>34</v>
      </c>
      <c r="B95" s="100" t="s">
        <v>192</v>
      </c>
      <c r="C95" s="101" t="s">
        <v>18</v>
      </c>
      <c r="D95" s="103">
        <v>155.4</v>
      </c>
      <c r="E95" s="167"/>
      <c r="F95" s="81">
        <f t="shared" si="1"/>
        <v>0</v>
      </c>
      <c r="G95" s="45"/>
      <c r="H95" s="46"/>
      <c r="I95" s="46"/>
    </row>
    <row r="96" spans="1:9" s="47" customFormat="1" ht="39" customHeight="1">
      <c r="A96" s="99" t="s">
        <v>191</v>
      </c>
      <c r="B96" s="100" t="s">
        <v>193</v>
      </c>
      <c r="C96" s="101" t="s">
        <v>1</v>
      </c>
      <c r="D96" s="102">
        <v>1</v>
      </c>
      <c r="E96" s="167"/>
      <c r="F96" s="81">
        <f t="shared" si="1"/>
        <v>0</v>
      </c>
      <c r="G96" s="45"/>
      <c r="H96" s="46"/>
      <c r="I96" s="46"/>
    </row>
    <row r="97" spans="1:9" s="47" customFormat="1" ht="39.75" customHeight="1">
      <c r="A97" s="99" t="s">
        <v>22</v>
      </c>
      <c r="B97" s="100" t="s">
        <v>194</v>
      </c>
      <c r="C97" s="101" t="s">
        <v>26</v>
      </c>
      <c r="D97" s="104">
        <v>4.1050000000000004</v>
      </c>
      <c r="E97" s="167"/>
      <c r="F97" s="81">
        <f t="shared" si="1"/>
        <v>0</v>
      </c>
      <c r="G97" s="45"/>
      <c r="H97" s="46"/>
      <c r="I97" s="46"/>
    </row>
    <row r="98" spans="1:9" s="47" customFormat="1" ht="36" customHeight="1">
      <c r="A98" s="99" t="s">
        <v>27</v>
      </c>
      <c r="B98" s="100" t="s">
        <v>195</v>
      </c>
      <c r="C98" s="101" t="s">
        <v>4</v>
      </c>
      <c r="D98" s="102">
        <v>834</v>
      </c>
      <c r="E98" s="167"/>
      <c r="F98" s="81">
        <f t="shared" si="1"/>
        <v>0</v>
      </c>
      <c r="G98" s="45"/>
      <c r="H98" s="46"/>
      <c r="I98" s="46"/>
    </row>
    <row r="99" spans="1:9" s="47" customFormat="1" ht="38.25" customHeight="1">
      <c r="A99" s="99" t="s">
        <v>28</v>
      </c>
      <c r="B99" s="100" t="s">
        <v>196</v>
      </c>
      <c r="C99" s="101" t="s">
        <v>4</v>
      </c>
      <c r="D99" s="102">
        <v>755</v>
      </c>
      <c r="E99" s="165"/>
      <c r="F99" s="81">
        <f t="shared" si="1"/>
        <v>0</v>
      </c>
      <c r="G99" s="45"/>
      <c r="H99" s="46"/>
      <c r="I99" s="46"/>
    </row>
    <row r="100" spans="1:9" s="47" customFormat="1" ht="39.75" customHeight="1">
      <c r="A100" s="99" t="s">
        <v>24</v>
      </c>
      <c r="B100" s="100" t="s">
        <v>197</v>
      </c>
      <c r="C100" s="101" t="s">
        <v>4</v>
      </c>
      <c r="D100" s="102">
        <v>338</v>
      </c>
      <c r="E100" s="165"/>
      <c r="F100" s="81">
        <f t="shared" si="1"/>
        <v>0</v>
      </c>
      <c r="G100" s="45"/>
      <c r="H100" s="46"/>
      <c r="I100" s="46"/>
    </row>
    <row r="101" spans="1:9" s="47" customFormat="1" ht="39" customHeight="1">
      <c r="A101" s="99" t="s">
        <v>11</v>
      </c>
      <c r="B101" s="100" t="s">
        <v>198</v>
      </c>
      <c r="C101" s="101" t="s">
        <v>4</v>
      </c>
      <c r="D101" s="102">
        <v>273</v>
      </c>
      <c r="E101" s="165"/>
      <c r="F101" s="81">
        <f t="shared" si="1"/>
        <v>0</v>
      </c>
      <c r="G101" s="45"/>
      <c r="H101" s="46"/>
      <c r="I101" s="46"/>
    </row>
    <row r="102" spans="1:9" s="47" customFormat="1" ht="40.5" customHeight="1">
      <c r="A102" s="99" t="s">
        <v>35</v>
      </c>
      <c r="B102" s="100" t="s">
        <v>199</v>
      </c>
      <c r="C102" s="101" t="s">
        <v>30</v>
      </c>
      <c r="D102" s="104">
        <v>1.177</v>
      </c>
      <c r="E102" s="165"/>
      <c r="F102" s="81">
        <f t="shared" si="1"/>
        <v>0</v>
      </c>
      <c r="G102" s="45"/>
      <c r="H102" s="46"/>
      <c r="I102" s="46"/>
    </row>
    <row r="103" spans="1:9" s="47" customFormat="1" ht="39.75" customHeight="1">
      <c r="A103" s="99" t="s">
        <v>10</v>
      </c>
      <c r="B103" s="100" t="s">
        <v>200</v>
      </c>
      <c r="C103" s="101" t="s">
        <v>4</v>
      </c>
      <c r="D103" s="102">
        <v>56</v>
      </c>
      <c r="E103" s="165"/>
      <c r="F103" s="81">
        <f t="shared" si="1"/>
        <v>0</v>
      </c>
      <c r="G103" s="45"/>
      <c r="H103" s="46"/>
      <c r="I103" s="46"/>
    </row>
    <row r="104" spans="1:9" s="47" customFormat="1" ht="37.5" customHeight="1">
      <c r="A104" s="99" t="s">
        <v>9</v>
      </c>
      <c r="B104" s="100" t="s">
        <v>201</v>
      </c>
      <c r="C104" s="101" t="s">
        <v>5</v>
      </c>
      <c r="D104" s="102">
        <v>2</v>
      </c>
      <c r="E104" s="165"/>
      <c r="F104" s="81">
        <f t="shared" si="1"/>
        <v>0</v>
      </c>
      <c r="G104" s="45"/>
      <c r="H104" s="46"/>
      <c r="I104" s="46"/>
    </row>
    <row r="105" spans="1:9" s="47" customFormat="1" ht="37.5" customHeight="1">
      <c r="A105" s="99" t="s">
        <v>29</v>
      </c>
      <c r="B105" s="100" t="s">
        <v>202</v>
      </c>
      <c r="C105" s="101" t="s">
        <v>5</v>
      </c>
      <c r="D105" s="102">
        <v>44</v>
      </c>
      <c r="E105" s="165"/>
      <c r="F105" s="81">
        <f t="shared" si="1"/>
        <v>0</v>
      </c>
      <c r="G105" s="45"/>
      <c r="H105" s="46"/>
      <c r="I105" s="46"/>
    </row>
    <row r="106" spans="1:9" s="47" customFormat="1" ht="43.5" customHeight="1">
      <c r="A106" s="99" t="s">
        <v>23</v>
      </c>
      <c r="B106" s="100" t="s">
        <v>203</v>
      </c>
      <c r="C106" s="101" t="s">
        <v>26</v>
      </c>
      <c r="D106" s="104">
        <v>3.613</v>
      </c>
      <c r="E106" s="165"/>
      <c r="F106" s="81">
        <f t="shared" si="1"/>
        <v>0</v>
      </c>
      <c r="G106" s="45"/>
      <c r="H106" s="46"/>
      <c r="I106" s="46"/>
    </row>
    <row r="107" spans="1:9" s="47" customFormat="1" ht="38.25" customHeight="1">
      <c r="A107" s="99" t="s">
        <v>12</v>
      </c>
      <c r="B107" s="100" t="s">
        <v>204</v>
      </c>
      <c r="C107" s="105" t="s">
        <v>4</v>
      </c>
      <c r="D107" s="106">
        <v>566</v>
      </c>
      <c r="E107" s="169"/>
      <c r="F107" s="81">
        <f t="shared" si="1"/>
        <v>0</v>
      </c>
      <c r="G107" s="45"/>
      <c r="H107" s="46"/>
      <c r="I107" s="46"/>
    </row>
    <row r="108" spans="1:9" s="47" customFormat="1" ht="42" customHeight="1">
      <c r="A108" s="107" t="s">
        <v>31</v>
      </c>
      <c r="B108" s="108" t="s">
        <v>205</v>
      </c>
      <c r="C108" s="105" t="s">
        <v>4</v>
      </c>
      <c r="D108" s="106">
        <v>128</v>
      </c>
      <c r="E108" s="170"/>
      <c r="F108" s="81">
        <f t="shared" si="1"/>
        <v>0</v>
      </c>
      <c r="G108" s="54"/>
      <c r="H108" s="55"/>
      <c r="I108" s="56"/>
    </row>
    <row r="109" spans="1:9" s="47" customFormat="1" ht="47.25" customHeight="1">
      <c r="A109" s="109" t="s">
        <v>32</v>
      </c>
      <c r="B109" s="110" t="s">
        <v>209</v>
      </c>
      <c r="C109" s="111" t="s">
        <v>4</v>
      </c>
      <c r="D109" s="112">
        <v>60973</v>
      </c>
      <c r="E109" s="166"/>
      <c r="F109" s="81">
        <f t="shared" si="1"/>
        <v>0</v>
      </c>
      <c r="G109" s="45" t="e">
        <f>+D109*(1+#REF!)</f>
        <v>#REF!</v>
      </c>
      <c r="H109" s="46"/>
      <c r="I109" s="46"/>
    </row>
    <row r="110" spans="1:9" s="47" customFormat="1" ht="41.25" customHeight="1">
      <c r="A110" s="109" t="s">
        <v>13</v>
      </c>
      <c r="B110" s="110" t="s">
        <v>210</v>
      </c>
      <c r="C110" s="111" t="s">
        <v>4</v>
      </c>
      <c r="D110" s="112">
        <v>8577</v>
      </c>
      <c r="E110" s="166"/>
      <c r="F110" s="81">
        <f t="shared" si="1"/>
        <v>0</v>
      </c>
      <c r="G110" s="45"/>
      <c r="H110" s="46"/>
      <c r="I110" s="46"/>
    </row>
    <row r="111" spans="1:9" s="47" customFormat="1" ht="42" customHeight="1">
      <c r="A111" s="109" t="s">
        <v>33</v>
      </c>
      <c r="B111" s="110" t="s">
        <v>211</v>
      </c>
      <c r="C111" s="111" t="s">
        <v>5</v>
      </c>
      <c r="D111" s="112">
        <v>17</v>
      </c>
      <c r="E111" s="171"/>
      <c r="F111" s="81">
        <f t="shared" si="1"/>
        <v>0</v>
      </c>
      <c r="G111" s="45" t="e">
        <f>+D111*(1+#REF!)</f>
        <v>#REF!</v>
      </c>
      <c r="H111" s="46"/>
      <c r="I111" s="46"/>
    </row>
    <row r="112" spans="1:9" s="47" customFormat="1" ht="42.75" customHeight="1">
      <c r="A112" s="109" t="s">
        <v>212</v>
      </c>
      <c r="B112" s="110" t="s">
        <v>213</v>
      </c>
      <c r="C112" s="111" t="s">
        <v>5</v>
      </c>
      <c r="D112" s="112">
        <v>34</v>
      </c>
      <c r="E112" s="166"/>
      <c r="F112" s="81">
        <f t="shared" si="1"/>
        <v>0</v>
      </c>
      <c r="G112" s="45" t="e">
        <f>+D112*(1+#REF!)</f>
        <v>#REF!</v>
      </c>
      <c r="H112" s="46"/>
      <c r="I112" s="46"/>
    </row>
    <row r="113" spans="1:9" s="47" customFormat="1" ht="40.5" customHeight="1">
      <c r="A113" s="109" t="s">
        <v>14</v>
      </c>
      <c r="B113" s="110" t="s">
        <v>214</v>
      </c>
      <c r="C113" s="111" t="s">
        <v>5</v>
      </c>
      <c r="D113" s="112">
        <v>1</v>
      </c>
      <c r="E113" s="166"/>
      <c r="F113" s="81">
        <f t="shared" si="1"/>
        <v>0</v>
      </c>
      <c r="G113" s="45" t="e">
        <f>+D113*(1+#REF!)</f>
        <v>#REF!</v>
      </c>
      <c r="H113" s="46"/>
      <c r="I113" s="46"/>
    </row>
    <row r="114" spans="1:9" s="47" customFormat="1" ht="42.75" customHeight="1">
      <c r="A114" s="109" t="s">
        <v>15</v>
      </c>
      <c r="B114" s="113" t="s">
        <v>215</v>
      </c>
      <c r="C114" s="114" t="s">
        <v>5</v>
      </c>
      <c r="D114" s="115">
        <v>12</v>
      </c>
      <c r="E114" s="166"/>
      <c r="F114" s="81">
        <f t="shared" si="1"/>
        <v>0</v>
      </c>
      <c r="G114" s="45" t="e">
        <f>+D114*(1+#REF!)</f>
        <v>#REF!</v>
      </c>
      <c r="H114" s="46"/>
      <c r="I114" s="46"/>
    </row>
    <row r="115" spans="1:9" s="47" customFormat="1" ht="39" customHeight="1">
      <c r="A115" s="116" t="s">
        <v>16</v>
      </c>
      <c r="B115" s="88" t="s">
        <v>216</v>
      </c>
      <c r="C115" s="88" t="s">
        <v>5</v>
      </c>
      <c r="D115" s="88">
        <v>51</v>
      </c>
      <c r="E115" s="166"/>
      <c r="F115" s="81">
        <f t="shared" si="1"/>
        <v>0</v>
      </c>
      <c r="G115" s="45" t="e">
        <f>+D115*(1+#REF!)</f>
        <v>#REF!</v>
      </c>
      <c r="H115" s="46"/>
      <c r="I115" s="46"/>
    </row>
    <row r="116" spans="1:9" s="47" customFormat="1" ht="44.25" customHeight="1" thickBot="1">
      <c r="A116" s="117" t="s">
        <v>19</v>
      </c>
      <c r="B116" s="100" t="s">
        <v>206</v>
      </c>
      <c r="C116" s="118" t="s">
        <v>4</v>
      </c>
      <c r="D116" s="102">
        <v>6538</v>
      </c>
      <c r="E116" s="166"/>
      <c r="F116" s="81">
        <f t="shared" si="1"/>
        <v>0</v>
      </c>
      <c r="G116" s="45" t="e">
        <f>+D116*(1+#REF!)</f>
        <v>#REF!</v>
      </c>
      <c r="H116" s="46"/>
      <c r="I116" s="46"/>
    </row>
    <row r="117" spans="1:9" s="47" customFormat="1" ht="32.25" customHeight="1">
      <c r="A117" s="119" t="s">
        <v>20</v>
      </c>
      <c r="B117" s="100" t="s">
        <v>207</v>
      </c>
      <c r="C117" s="118" t="s">
        <v>5</v>
      </c>
      <c r="D117" s="120">
        <v>13</v>
      </c>
      <c r="E117" s="172"/>
      <c r="F117" s="81">
        <f t="shared" si="1"/>
        <v>0</v>
      </c>
      <c r="G117" s="45"/>
      <c r="H117" s="46"/>
      <c r="I117" s="46"/>
    </row>
    <row r="118" spans="1:9" s="47" customFormat="1" ht="30" customHeight="1">
      <c r="A118" s="121" t="s">
        <v>21</v>
      </c>
      <c r="B118" s="108" t="s">
        <v>208</v>
      </c>
      <c r="C118" s="122" t="s">
        <v>5</v>
      </c>
      <c r="D118" s="123">
        <v>1</v>
      </c>
      <c r="E118" s="173"/>
      <c r="F118" s="81">
        <f t="shared" si="1"/>
        <v>0</v>
      </c>
      <c r="G118" s="45" t="e">
        <f>+D117*(1+#REF!)</f>
        <v>#REF!</v>
      </c>
      <c r="H118" s="46"/>
      <c r="I118" s="46"/>
    </row>
    <row r="119" spans="1:9" s="47" customFormat="1" ht="42" customHeight="1">
      <c r="A119" s="124"/>
      <c r="B119" s="125" t="s">
        <v>287</v>
      </c>
      <c r="C119" s="124"/>
      <c r="D119" s="124"/>
      <c r="E119" s="174"/>
      <c r="F119" s="128">
        <f>F118+F117+F116+F115+F114+F113+F112+F111+F110+F109+F108+F107+F106+F105+F104+F103+F102+F101+F100+F99+F98+F97+F96+F95+F94+F93+F92+F91+F90+F89+F88+F87+F86+F85+F84+F83+F82+F81+F80+F79+F78+F77+F76+F75+F74+F73+F72+F71+F70+F69+F68+F67+F66+F65+F64+F63+F62+F61+F60+F59+F58+F57+F56+F55+F54+F53+F52+F51+F50+F49+F48+F47+F46+F45+F44+F43+F42+F41+F40+F39+F38+F37+F36+F35+F34+F33+F32+F31+F30+F29+F28+F27+F26+F25+F24+F23+F22+F21+F20+F19+F18+F17+F16+F15+F14+F13</f>
        <v>0</v>
      </c>
      <c r="G119" s="45"/>
      <c r="H119" s="46"/>
      <c r="I119" s="46"/>
    </row>
    <row r="120" spans="1:9" s="47" customFormat="1" ht="86.65" customHeight="1">
      <c r="A120" s="124"/>
      <c r="B120" s="125" t="s">
        <v>353</v>
      </c>
      <c r="C120" s="125" t="s">
        <v>219</v>
      </c>
      <c r="D120" s="125">
        <v>7.5</v>
      </c>
      <c r="E120" s="174"/>
      <c r="F120" s="128">
        <f>SUM(F119*0.075)</f>
        <v>0</v>
      </c>
      <c r="G120" s="45"/>
      <c r="H120" s="46"/>
      <c r="I120" s="46"/>
    </row>
    <row r="121" spans="1:9" s="47" customFormat="1" ht="85.9" customHeight="1">
      <c r="A121" s="126"/>
      <c r="B121" s="127" t="s">
        <v>350</v>
      </c>
      <c r="C121" s="126"/>
      <c r="D121" s="126"/>
      <c r="E121" s="175"/>
      <c r="F121" s="128">
        <f>SUM(F120+F119)</f>
        <v>0</v>
      </c>
      <c r="G121" s="45"/>
      <c r="H121" s="46"/>
      <c r="I121" s="46"/>
    </row>
    <row r="122" spans="1:9" s="47" customFormat="1" ht="30" customHeight="1">
      <c r="A122" s="57"/>
      <c r="B122" s="57"/>
      <c r="C122" s="57"/>
      <c r="D122" s="57"/>
      <c r="E122" s="175"/>
      <c r="F122" s="58"/>
      <c r="G122" s="45"/>
      <c r="H122" s="46"/>
      <c r="I122" s="46"/>
    </row>
    <row r="123" spans="1:9" s="47" customFormat="1" ht="28.5" customHeight="1" thickBot="1">
      <c r="A123" s="59"/>
      <c r="B123" s="60" t="s">
        <v>221</v>
      </c>
      <c r="C123" s="59"/>
      <c r="D123" s="59"/>
      <c r="E123" s="176"/>
      <c r="F123" s="61"/>
      <c r="G123" s="45"/>
      <c r="H123" s="46"/>
      <c r="I123" s="46"/>
    </row>
    <row r="124" spans="1:9" s="47" customFormat="1" ht="63.75" customHeight="1">
      <c r="A124" s="62" t="s">
        <v>222</v>
      </c>
      <c r="B124" s="63" t="s">
        <v>25</v>
      </c>
      <c r="C124" s="64" t="s">
        <v>0</v>
      </c>
      <c r="D124" s="65" t="s">
        <v>17</v>
      </c>
      <c r="E124" s="177" t="s">
        <v>78</v>
      </c>
      <c r="F124" s="66" t="s">
        <v>77</v>
      </c>
      <c r="G124" s="45" t="e">
        <f>+C124*(1+#REF!)</f>
        <v>#VALUE!</v>
      </c>
      <c r="H124" s="46"/>
      <c r="I124" s="46"/>
    </row>
    <row r="125" spans="1:9" s="47" customFormat="1" ht="30" customHeight="1">
      <c r="A125" s="121" t="s">
        <v>223</v>
      </c>
      <c r="B125" s="101" t="s">
        <v>224</v>
      </c>
      <c r="C125" s="101" t="s">
        <v>4</v>
      </c>
      <c r="D125" s="101">
        <v>70</v>
      </c>
      <c r="E125" s="166"/>
      <c r="F125" s="132">
        <f>SUM(D125*E125)</f>
        <v>0</v>
      </c>
      <c r="G125" s="45"/>
      <c r="H125" s="46"/>
      <c r="I125" s="46"/>
    </row>
    <row r="126" spans="1:9" s="47" customFormat="1" ht="30" customHeight="1">
      <c r="A126" s="121" t="s">
        <v>225</v>
      </c>
      <c r="B126" s="101" t="s">
        <v>226</v>
      </c>
      <c r="C126" s="101" t="s">
        <v>5</v>
      </c>
      <c r="D126" s="101">
        <v>4</v>
      </c>
      <c r="E126" s="166"/>
      <c r="F126" s="132">
        <f t="shared" ref="F126:F165" si="2">SUM(D126*E126)</f>
        <v>0</v>
      </c>
      <c r="G126" s="45"/>
      <c r="H126" s="46"/>
      <c r="I126" s="46"/>
    </row>
    <row r="127" spans="1:9" s="47" customFormat="1" ht="30" customHeight="1">
      <c r="A127" s="121" t="s">
        <v>227</v>
      </c>
      <c r="B127" s="101" t="s">
        <v>228</v>
      </c>
      <c r="C127" s="101" t="s">
        <v>5</v>
      </c>
      <c r="D127" s="101">
        <v>1</v>
      </c>
      <c r="E127" s="166"/>
      <c r="F127" s="132">
        <f t="shared" si="2"/>
        <v>0</v>
      </c>
      <c r="G127" s="45"/>
      <c r="H127" s="46"/>
      <c r="I127" s="46"/>
    </row>
    <row r="128" spans="1:9" ht="27.75" customHeight="1">
      <c r="A128" s="129" t="s">
        <v>229</v>
      </c>
      <c r="B128" s="130" t="s">
        <v>230</v>
      </c>
      <c r="C128" s="130" t="s">
        <v>5</v>
      </c>
      <c r="D128" s="130">
        <v>3</v>
      </c>
      <c r="E128" s="178"/>
      <c r="F128" s="132">
        <f t="shared" si="2"/>
        <v>0</v>
      </c>
      <c r="G128" s="67"/>
      <c r="H128" s="68"/>
      <c r="I128" s="68"/>
    </row>
    <row r="129" spans="1:9" s="47" customFormat="1" ht="30" customHeight="1">
      <c r="A129" s="121" t="s">
        <v>231</v>
      </c>
      <c r="B129" s="101" t="s">
        <v>232</v>
      </c>
      <c r="C129" s="118" t="s">
        <v>4</v>
      </c>
      <c r="D129" s="131">
        <v>5110</v>
      </c>
      <c r="E129" s="166"/>
      <c r="F129" s="132">
        <f t="shared" si="2"/>
        <v>0</v>
      </c>
      <c r="G129" s="46"/>
      <c r="H129" s="46"/>
      <c r="I129" s="46"/>
    </row>
    <row r="130" spans="1:9" s="47" customFormat="1" ht="30" customHeight="1">
      <c r="A130" s="121" t="s">
        <v>233</v>
      </c>
      <c r="B130" s="101" t="s">
        <v>234</v>
      </c>
      <c r="C130" s="118" t="s">
        <v>4</v>
      </c>
      <c r="D130" s="101">
        <v>140</v>
      </c>
      <c r="E130" s="166"/>
      <c r="F130" s="132">
        <f t="shared" si="2"/>
        <v>0</v>
      </c>
      <c r="G130" s="46"/>
      <c r="H130" s="46"/>
      <c r="I130" s="46"/>
    </row>
    <row r="131" spans="1:9" s="47" customFormat="1" ht="30" customHeight="1">
      <c r="A131" s="121" t="s">
        <v>235</v>
      </c>
      <c r="B131" s="101" t="s">
        <v>236</v>
      </c>
      <c r="C131" s="118" t="s">
        <v>5</v>
      </c>
      <c r="D131" s="101">
        <v>1</v>
      </c>
      <c r="E131" s="166"/>
      <c r="F131" s="132">
        <f t="shared" si="2"/>
        <v>0</v>
      </c>
      <c r="G131" s="46"/>
      <c r="H131" s="46"/>
      <c r="I131" s="46"/>
    </row>
    <row r="132" spans="1:9" s="47" customFormat="1" ht="30" customHeight="1">
      <c r="A132" s="121" t="s">
        <v>237</v>
      </c>
      <c r="B132" s="101" t="s">
        <v>238</v>
      </c>
      <c r="C132" s="118" t="s">
        <v>5</v>
      </c>
      <c r="D132" s="101">
        <v>3</v>
      </c>
      <c r="E132" s="166"/>
      <c r="F132" s="132">
        <f t="shared" si="2"/>
        <v>0</v>
      </c>
      <c r="G132" s="46"/>
      <c r="H132" s="46"/>
      <c r="I132" s="46"/>
    </row>
    <row r="133" spans="1:9" s="47" customFormat="1" ht="30" customHeight="1">
      <c r="A133" s="121" t="s">
        <v>239</v>
      </c>
      <c r="B133" s="101" t="s">
        <v>240</v>
      </c>
      <c r="C133" s="118" t="s">
        <v>5</v>
      </c>
      <c r="D133" s="101">
        <v>1</v>
      </c>
      <c r="E133" s="166"/>
      <c r="F133" s="132">
        <f t="shared" si="2"/>
        <v>0</v>
      </c>
      <c r="G133" s="46"/>
      <c r="H133" s="46"/>
      <c r="I133" s="46"/>
    </row>
    <row r="134" spans="1:9" s="47" customFormat="1" ht="30" customHeight="1">
      <c r="A134" s="121" t="s">
        <v>241</v>
      </c>
      <c r="B134" s="101" t="s">
        <v>242</v>
      </c>
      <c r="C134" s="118" t="s">
        <v>5</v>
      </c>
      <c r="D134" s="101">
        <v>4</v>
      </c>
      <c r="E134" s="166"/>
      <c r="F134" s="132">
        <f t="shared" si="2"/>
        <v>0</v>
      </c>
      <c r="G134" s="46"/>
      <c r="H134" s="46"/>
      <c r="I134" s="46"/>
    </row>
    <row r="135" spans="1:9" s="47" customFormat="1" ht="30" customHeight="1">
      <c r="A135" s="121" t="s">
        <v>243</v>
      </c>
      <c r="B135" s="101" t="s">
        <v>244</v>
      </c>
      <c r="C135" s="118" t="s">
        <v>5</v>
      </c>
      <c r="D135" s="101">
        <v>1</v>
      </c>
      <c r="E135" s="166"/>
      <c r="F135" s="132">
        <f t="shared" si="2"/>
        <v>0</v>
      </c>
      <c r="G135" s="46"/>
      <c r="H135" s="46"/>
      <c r="I135" s="46"/>
    </row>
    <row r="136" spans="1:9" s="47" customFormat="1" ht="30" customHeight="1">
      <c r="A136" s="133" t="s">
        <v>245</v>
      </c>
      <c r="B136" s="101" t="s">
        <v>246</v>
      </c>
      <c r="C136" s="118" t="s">
        <v>5</v>
      </c>
      <c r="D136" s="101">
        <v>2</v>
      </c>
      <c r="E136" s="166"/>
      <c r="F136" s="132">
        <f t="shared" si="2"/>
        <v>0</v>
      </c>
      <c r="G136" s="46"/>
      <c r="H136" s="46"/>
      <c r="I136" s="46"/>
    </row>
    <row r="137" spans="1:9" s="47" customFormat="1" ht="44.25" customHeight="1">
      <c r="A137" s="134" t="s">
        <v>329</v>
      </c>
      <c r="B137" s="135" t="s">
        <v>332</v>
      </c>
      <c r="C137" s="136" t="s">
        <v>5</v>
      </c>
      <c r="D137" s="135">
        <v>10</v>
      </c>
      <c r="E137" s="166"/>
      <c r="F137" s="132">
        <f t="shared" si="2"/>
        <v>0</v>
      </c>
      <c r="G137" s="46"/>
      <c r="H137" s="46"/>
      <c r="I137" s="46"/>
    </row>
    <row r="138" spans="1:9" s="47" customFormat="1" ht="42" customHeight="1">
      <c r="A138" s="134" t="s">
        <v>330</v>
      </c>
      <c r="B138" s="135" t="s">
        <v>333</v>
      </c>
      <c r="C138" s="136" t="s">
        <v>5</v>
      </c>
      <c r="D138" s="135">
        <v>1</v>
      </c>
      <c r="E138" s="166"/>
      <c r="F138" s="132">
        <f t="shared" si="2"/>
        <v>0</v>
      </c>
      <c r="G138" s="46"/>
      <c r="H138" s="46"/>
      <c r="I138" s="46"/>
    </row>
    <row r="139" spans="1:9" s="47" customFormat="1" ht="30" customHeight="1">
      <c r="A139" s="121" t="s">
        <v>247</v>
      </c>
      <c r="B139" s="101" t="s">
        <v>248</v>
      </c>
      <c r="C139" s="118" t="s">
        <v>5</v>
      </c>
      <c r="D139" s="101">
        <v>19</v>
      </c>
      <c r="E139" s="166"/>
      <c r="F139" s="132">
        <f t="shared" si="2"/>
        <v>0</v>
      </c>
      <c r="G139" s="46"/>
      <c r="H139" s="46"/>
      <c r="I139" s="46"/>
    </row>
    <row r="140" spans="1:9" s="47" customFormat="1" ht="38.25" customHeight="1">
      <c r="A140" s="121" t="s">
        <v>249</v>
      </c>
      <c r="B140" s="101" t="s">
        <v>250</v>
      </c>
      <c r="C140" s="118" t="s">
        <v>4</v>
      </c>
      <c r="D140" s="101">
        <v>100</v>
      </c>
      <c r="E140" s="166"/>
      <c r="F140" s="132">
        <f t="shared" si="2"/>
        <v>0</v>
      </c>
      <c r="G140" s="46"/>
      <c r="H140" s="46"/>
      <c r="I140" s="46"/>
    </row>
    <row r="141" spans="1:9" s="47" customFormat="1" ht="42.75" customHeight="1">
      <c r="A141" s="121" t="s">
        <v>251</v>
      </c>
      <c r="B141" s="101" t="s">
        <v>252</v>
      </c>
      <c r="C141" s="118" t="s">
        <v>4</v>
      </c>
      <c r="D141" s="101">
        <v>100</v>
      </c>
      <c r="E141" s="166"/>
      <c r="F141" s="132">
        <f t="shared" si="2"/>
        <v>0</v>
      </c>
      <c r="G141" s="46"/>
      <c r="H141" s="46"/>
      <c r="I141" s="46"/>
    </row>
    <row r="142" spans="1:9" s="47" customFormat="1" ht="36.75" customHeight="1">
      <c r="A142" s="134" t="s">
        <v>331</v>
      </c>
      <c r="B142" s="135" t="s">
        <v>334</v>
      </c>
      <c r="C142" s="136" t="s">
        <v>4</v>
      </c>
      <c r="D142" s="135">
        <v>270</v>
      </c>
      <c r="E142" s="166"/>
      <c r="F142" s="132">
        <f t="shared" si="2"/>
        <v>0</v>
      </c>
      <c r="G142" s="46"/>
      <c r="H142" s="46"/>
      <c r="I142" s="46"/>
    </row>
    <row r="143" spans="1:9" s="47" customFormat="1" ht="30" customHeight="1">
      <c r="A143" s="121" t="s">
        <v>253</v>
      </c>
      <c r="B143" s="101" t="s">
        <v>254</v>
      </c>
      <c r="C143" s="118" t="s">
        <v>5</v>
      </c>
      <c r="D143" s="101">
        <v>1</v>
      </c>
      <c r="E143" s="166"/>
      <c r="F143" s="132">
        <f t="shared" si="2"/>
        <v>0</v>
      </c>
      <c r="G143" s="46"/>
      <c r="H143" s="46"/>
      <c r="I143" s="46"/>
    </row>
    <row r="144" spans="1:9" s="47" customFormat="1" ht="30" customHeight="1">
      <c r="A144" s="133" t="s">
        <v>255</v>
      </c>
      <c r="B144" s="101" t="s">
        <v>256</v>
      </c>
      <c r="C144" s="118" t="s">
        <v>4</v>
      </c>
      <c r="D144" s="131">
        <v>1365</v>
      </c>
      <c r="E144" s="166"/>
      <c r="F144" s="132">
        <f t="shared" si="2"/>
        <v>0</v>
      </c>
      <c r="G144" s="46"/>
      <c r="H144" s="46"/>
      <c r="I144" s="46"/>
    </row>
    <row r="145" spans="1:9" s="47" customFormat="1" ht="37.5" customHeight="1">
      <c r="A145" s="137" t="s">
        <v>327</v>
      </c>
      <c r="B145" s="135" t="s">
        <v>328</v>
      </c>
      <c r="C145" s="138"/>
      <c r="D145" s="139"/>
      <c r="E145" s="166"/>
      <c r="F145" s="132">
        <f t="shared" si="2"/>
        <v>0</v>
      </c>
      <c r="G145" s="46"/>
      <c r="H145" s="46"/>
      <c r="I145" s="46"/>
    </row>
    <row r="146" spans="1:9" s="47" customFormat="1" ht="30" customHeight="1">
      <c r="A146" s="121" t="s">
        <v>257</v>
      </c>
      <c r="B146" s="101" t="s">
        <v>258</v>
      </c>
      <c r="C146" s="118" t="s">
        <v>5</v>
      </c>
      <c r="D146" s="101">
        <v>1</v>
      </c>
      <c r="E146" s="166"/>
      <c r="F146" s="132">
        <f t="shared" si="2"/>
        <v>0</v>
      </c>
      <c r="G146" s="46"/>
      <c r="H146" s="46"/>
      <c r="I146" s="46"/>
    </row>
    <row r="147" spans="1:9" s="47" customFormat="1" ht="30" customHeight="1">
      <c r="A147" s="121" t="s">
        <v>259</v>
      </c>
      <c r="B147" s="101" t="s">
        <v>260</v>
      </c>
      <c r="C147" s="118" t="s">
        <v>5</v>
      </c>
      <c r="D147" s="101">
        <v>3</v>
      </c>
      <c r="E147" s="166"/>
      <c r="F147" s="132">
        <f t="shared" si="2"/>
        <v>0</v>
      </c>
      <c r="G147" s="46"/>
      <c r="H147" s="46"/>
      <c r="I147" s="46"/>
    </row>
    <row r="148" spans="1:9" s="47" customFormat="1" ht="30" customHeight="1">
      <c r="A148" s="133" t="s">
        <v>261</v>
      </c>
      <c r="B148" s="101" t="s">
        <v>262</v>
      </c>
      <c r="C148" s="118" t="s">
        <v>5</v>
      </c>
      <c r="D148" s="101">
        <v>2</v>
      </c>
      <c r="E148" s="166"/>
      <c r="F148" s="132">
        <f t="shared" si="2"/>
        <v>0</v>
      </c>
      <c r="G148" s="46"/>
      <c r="H148" s="46"/>
      <c r="I148" s="46"/>
    </row>
    <row r="149" spans="1:9" s="47" customFormat="1" ht="30" customHeight="1">
      <c r="A149" s="133" t="s">
        <v>263</v>
      </c>
      <c r="B149" s="101" t="s">
        <v>265</v>
      </c>
      <c r="C149" s="118" t="s">
        <v>5</v>
      </c>
      <c r="D149" s="101">
        <v>1</v>
      </c>
      <c r="E149" s="166"/>
      <c r="F149" s="132">
        <f t="shared" si="2"/>
        <v>0</v>
      </c>
      <c r="G149" s="46"/>
      <c r="H149" s="46"/>
      <c r="I149" s="46"/>
    </row>
    <row r="150" spans="1:9" s="47" customFormat="1" ht="30" customHeight="1">
      <c r="A150" s="121" t="s">
        <v>264</v>
      </c>
      <c r="B150" s="101" t="s">
        <v>266</v>
      </c>
      <c r="C150" s="118" t="s">
        <v>5</v>
      </c>
      <c r="D150" s="101">
        <v>1</v>
      </c>
      <c r="E150" s="166"/>
      <c r="F150" s="132">
        <f t="shared" si="2"/>
        <v>0</v>
      </c>
      <c r="G150" s="46"/>
      <c r="H150" s="46"/>
      <c r="I150" s="46"/>
    </row>
    <row r="151" spans="1:9" s="47" customFormat="1" ht="30" customHeight="1">
      <c r="A151" s="121" t="s">
        <v>267</v>
      </c>
      <c r="B151" s="101" t="s">
        <v>268</v>
      </c>
      <c r="C151" s="118" t="s">
        <v>5</v>
      </c>
      <c r="D151" s="101">
        <v>1</v>
      </c>
      <c r="E151" s="166"/>
      <c r="F151" s="132">
        <f t="shared" si="2"/>
        <v>0</v>
      </c>
      <c r="G151" s="46"/>
      <c r="H151" s="46"/>
      <c r="I151" s="46"/>
    </row>
    <row r="152" spans="1:9" s="47" customFormat="1" ht="30" customHeight="1">
      <c r="A152" s="121" t="s">
        <v>269</v>
      </c>
      <c r="B152" s="101" t="s">
        <v>270</v>
      </c>
      <c r="C152" s="118" t="s">
        <v>5</v>
      </c>
      <c r="D152" s="101">
        <v>1</v>
      </c>
      <c r="E152" s="166"/>
      <c r="F152" s="132">
        <f t="shared" si="2"/>
        <v>0</v>
      </c>
      <c r="G152" s="46"/>
      <c r="H152" s="46"/>
      <c r="I152" s="46"/>
    </row>
    <row r="153" spans="1:9" s="47" customFormat="1" ht="42.75" customHeight="1" thickBot="1">
      <c r="A153" s="140" t="s">
        <v>271</v>
      </c>
      <c r="B153" s="141" t="s">
        <v>272</v>
      </c>
      <c r="C153" s="142" t="s">
        <v>4</v>
      </c>
      <c r="D153" s="143">
        <v>1390</v>
      </c>
      <c r="E153" s="179"/>
      <c r="F153" s="132">
        <f t="shared" si="2"/>
        <v>0</v>
      </c>
      <c r="G153" s="46"/>
      <c r="H153" s="46"/>
      <c r="I153" s="46"/>
    </row>
    <row r="154" spans="1:9" s="47" customFormat="1" ht="40.5" customHeight="1">
      <c r="A154" s="144" t="s">
        <v>273</v>
      </c>
      <c r="B154" s="145" t="s">
        <v>274</v>
      </c>
      <c r="C154" s="146" t="s">
        <v>4</v>
      </c>
      <c r="D154" s="145">
        <v>50</v>
      </c>
      <c r="E154" s="180"/>
      <c r="F154" s="132">
        <f t="shared" si="2"/>
        <v>0</v>
      </c>
      <c r="G154" s="46"/>
      <c r="H154" s="46"/>
      <c r="I154" s="46"/>
    </row>
    <row r="155" spans="1:9" s="47" customFormat="1" ht="37.5" customHeight="1">
      <c r="A155" s="147" t="s">
        <v>275</v>
      </c>
      <c r="B155" s="101" t="s">
        <v>280</v>
      </c>
      <c r="C155" s="118" t="s">
        <v>4</v>
      </c>
      <c r="D155" s="101">
        <v>175</v>
      </c>
      <c r="E155" s="166"/>
      <c r="F155" s="132">
        <f t="shared" si="2"/>
        <v>0</v>
      </c>
      <c r="G155" s="46"/>
      <c r="H155" s="46"/>
      <c r="I155" s="46"/>
    </row>
    <row r="156" spans="1:9" s="47" customFormat="1" ht="30" customHeight="1">
      <c r="A156" s="147" t="s">
        <v>276</v>
      </c>
      <c r="B156" s="101" t="s">
        <v>277</v>
      </c>
      <c r="C156" s="118" t="s">
        <v>5</v>
      </c>
      <c r="D156" s="101">
        <v>1</v>
      </c>
      <c r="E156" s="166"/>
      <c r="F156" s="132">
        <f t="shared" si="2"/>
        <v>0</v>
      </c>
      <c r="G156" s="46"/>
      <c r="H156" s="46"/>
      <c r="I156" s="46"/>
    </row>
    <row r="157" spans="1:9" s="47" customFormat="1" ht="30" customHeight="1">
      <c r="A157" s="148" t="s">
        <v>278</v>
      </c>
      <c r="B157" s="101" t="s">
        <v>279</v>
      </c>
      <c r="C157" s="148" t="s">
        <v>5</v>
      </c>
      <c r="D157" s="131">
        <v>2</v>
      </c>
      <c r="E157" s="166"/>
      <c r="F157" s="132">
        <f t="shared" si="2"/>
        <v>0</v>
      </c>
      <c r="G157" s="46"/>
      <c r="H157" s="46"/>
      <c r="I157" s="46"/>
    </row>
    <row r="158" spans="1:9" s="47" customFormat="1" ht="36.75" customHeight="1">
      <c r="A158" s="148" t="s">
        <v>281</v>
      </c>
      <c r="B158" s="101" t="s">
        <v>282</v>
      </c>
      <c r="C158" s="148" t="s">
        <v>49</v>
      </c>
      <c r="D158" s="131">
        <v>4</v>
      </c>
      <c r="E158" s="166"/>
      <c r="F158" s="132">
        <f t="shared" si="2"/>
        <v>0</v>
      </c>
      <c r="G158" s="46"/>
      <c r="H158" s="46"/>
      <c r="I158" s="46"/>
    </row>
    <row r="159" spans="1:9" s="47" customFormat="1" ht="36.75" customHeight="1">
      <c r="A159" s="149" t="s">
        <v>335</v>
      </c>
      <c r="B159" s="135" t="s">
        <v>342</v>
      </c>
      <c r="C159" s="150"/>
      <c r="D159" s="151"/>
      <c r="E159" s="166"/>
      <c r="F159" s="132">
        <f t="shared" si="2"/>
        <v>0</v>
      </c>
      <c r="G159" s="46"/>
      <c r="H159" s="46"/>
      <c r="I159" s="46"/>
    </row>
    <row r="160" spans="1:9" s="47" customFormat="1" ht="36.75" customHeight="1">
      <c r="A160" s="149" t="s">
        <v>336</v>
      </c>
      <c r="B160" s="135" t="s">
        <v>343</v>
      </c>
      <c r="C160" s="149" t="s">
        <v>5</v>
      </c>
      <c r="D160" s="152">
        <v>3</v>
      </c>
      <c r="E160" s="166"/>
      <c r="F160" s="132">
        <f t="shared" si="2"/>
        <v>0</v>
      </c>
      <c r="G160" s="46"/>
      <c r="H160" s="46"/>
      <c r="I160" s="46"/>
    </row>
    <row r="161" spans="1:10" s="47" customFormat="1" ht="36.75" customHeight="1">
      <c r="A161" s="149" t="s">
        <v>337</v>
      </c>
      <c r="B161" s="135" t="s">
        <v>344</v>
      </c>
      <c r="C161" s="149" t="s">
        <v>5</v>
      </c>
      <c r="D161" s="152">
        <v>4</v>
      </c>
      <c r="E161" s="166"/>
      <c r="F161" s="132">
        <f t="shared" si="2"/>
        <v>0</v>
      </c>
      <c r="G161" s="46"/>
      <c r="H161" s="46"/>
      <c r="I161" s="46"/>
    </row>
    <row r="162" spans="1:10" s="47" customFormat="1" ht="36.75" customHeight="1">
      <c r="A162" s="149" t="s">
        <v>338</v>
      </c>
      <c r="B162" s="135" t="s">
        <v>345</v>
      </c>
      <c r="C162" s="149" t="s">
        <v>5</v>
      </c>
      <c r="D162" s="152">
        <v>1</v>
      </c>
      <c r="E162" s="166"/>
      <c r="F162" s="132">
        <f t="shared" si="2"/>
        <v>0</v>
      </c>
      <c r="G162" s="46"/>
      <c r="H162" s="46"/>
      <c r="I162" s="46"/>
    </row>
    <row r="163" spans="1:10" s="47" customFormat="1" ht="36.75" customHeight="1">
      <c r="A163" s="149" t="s">
        <v>339</v>
      </c>
      <c r="B163" s="135" t="s">
        <v>346</v>
      </c>
      <c r="C163" s="149" t="s">
        <v>5</v>
      </c>
      <c r="D163" s="152">
        <v>2</v>
      </c>
      <c r="E163" s="166"/>
      <c r="F163" s="132">
        <f t="shared" si="2"/>
        <v>0</v>
      </c>
      <c r="G163" s="46"/>
      <c r="H163" s="46"/>
      <c r="I163" s="46"/>
    </row>
    <row r="164" spans="1:10" s="47" customFormat="1" ht="36.75" customHeight="1">
      <c r="A164" s="149" t="s">
        <v>340</v>
      </c>
      <c r="B164" s="135" t="s">
        <v>347</v>
      </c>
      <c r="C164" s="149" t="s">
        <v>5</v>
      </c>
      <c r="D164" s="152">
        <v>1</v>
      </c>
      <c r="E164" s="166"/>
      <c r="F164" s="132">
        <f t="shared" si="2"/>
        <v>0</v>
      </c>
      <c r="G164" s="46"/>
      <c r="H164" s="46"/>
      <c r="I164" s="46"/>
    </row>
    <row r="165" spans="1:10" s="47" customFormat="1" ht="36.75" customHeight="1">
      <c r="A165" s="149" t="s">
        <v>341</v>
      </c>
      <c r="B165" s="135" t="s">
        <v>348</v>
      </c>
      <c r="C165" s="149" t="s">
        <v>5</v>
      </c>
      <c r="D165" s="152">
        <v>1</v>
      </c>
      <c r="E165" s="166"/>
      <c r="F165" s="132">
        <f t="shared" si="2"/>
        <v>0</v>
      </c>
      <c r="G165" s="46"/>
      <c r="H165" s="46"/>
      <c r="I165" s="46"/>
    </row>
    <row r="166" spans="1:10" s="47" customFormat="1" ht="31.15" customHeight="1">
      <c r="A166" s="124"/>
      <c r="B166" s="125" t="s">
        <v>288</v>
      </c>
      <c r="C166" s="124"/>
      <c r="D166" s="124"/>
      <c r="E166" s="181"/>
      <c r="F166" s="153">
        <f>SUM(F165+F164+F163+F162+F161+F160+F159+F158+F157+F156+F155+F154+F153+F152+F151+F150+F149+F148+F147+F146+F145+F144+F143+F142+F141+F140+F139+F138+F137+F136+F135+F134+F133+F132+F131+F130+F129+F128+F127+F126+F125)</f>
        <v>0</v>
      </c>
      <c r="G166" s="46"/>
      <c r="H166" s="46"/>
      <c r="I166" s="46"/>
    </row>
    <row r="167" spans="1:10" s="47" customFormat="1" ht="75" customHeight="1">
      <c r="A167" s="124"/>
      <c r="B167" s="154" t="s">
        <v>353</v>
      </c>
      <c r="C167" s="149" t="s">
        <v>219</v>
      </c>
      <c r="D167" s="152">
        <v>10</v>
      </c>
      <c r="E167" s="181"/>
      <c r="F167" s="155">
        <f>SUM(F166*0.1)</f>
        <v>0</v>
      </c>
      <c r="G167" s="46"/>
      <c r="H167" s="46"/>
      <c r="I167" s="46"/>
    </row>
    <row r="168" spans="1:10" s="47" customFormat="1" ht="81">
      <c r="A168" s="124"/>
      <c r="B168" s="127" t="s">
        <v>351</v>
      </c>
      <c r="C168" s="124"/>
      <c r="D168" s="124"/>
      <c r="E168" s="181"/>
      <c r="F168" s="155">
        <f>SUM(F167+F166)</f>
        <v>0</v>
      </c>
      <c r="G168" s="46"/>
      <c r="H168" s="46"/>
      <c r="I168" s="46"/>
    </row>
    <row r="169" spans="1:10" s="47" customFormat="1" ht="34.9" customHeight="1">
      <c r="A169" s="156"/>
      <c r="B169" s="156"/>
      <c r="C169" s="156"/>
      <c r="D169" s="156"/>
      <c r="E169" s="182"/>
      <c r="F169" s="157"/>
      <c r="G169" s="46"/>
      <c r="H169" s="46"/>
      <c r="I169" s="46"/>
    </row>
    <row r="170" spans="1:10" s="47" customFormat="1" ht="4.9000000000000004" hidden="1" customHeight="1" thickBot="1">
      <c r="A170" s="234"/>
      <c r="B170" s="235"/>
      <c r="C170" s="235"/>
      <c r="D170" s="235"/>
      <c r="E170" s="235"/>
      <c r="F170" s="236"/>
      <c r="G170" s="69"/>
      <c r="H170" s="69"/>
      <c r="I170" s="69"/>
      <c r="J170" s="70"/>
    </row>
    <row r="171" spans="1:10" s="47" customFormat="1" ht="101.25">
      <c r="A171" s="124"/>
      <c r="B171" s="158" t="s">
        <v>352</v>
      </c>
      <c r="C171" s="124"/>
      <c r="D171" s="124"/>
      <c r="E171" s="181"/>
      <c r="F171" s="155">
        <f>SUM(F168+F121)</f>
        <v>0</v>
      </c>
      <c r="G171" s="46"/>
      <c r="H171" s="46"/>
      <c r="I171" s="46"/>
    </row>
    <row r="172" spans="1:10">
      <c r="A172" s="71"/>
      <c r="B172" s="72"/>
      <c r="C172" s="73"/>
      <c r="D172" s="74"/>
      <c r="E172" s="183"/>
      <c r="F172" s="75"/>
    </row>
  </sheetData>
  <sheetProtection password="DC36" sheet="1" objects="1" scenarios="1"/>
  <sortState ref="A13:A115">
    <sortCondition ref="A13"/>
  </sortState>
  <mergeCells count="8">
    <mergeCell ref="A170:F170"/>
    <mergeCell ref="A8:F8"/>
    <mergeCell ref="A9:F9"/>
    <mergeCell ref="A3:F3"/>
    <mergeCell ref="A4:F4"/>
    <mergeCell ref="A5:F5"/>
    <mergeCell ref="A6:F6"/>
    <mergeCell ref="A7:F7"/>
  </mergeCells>
  <printOptions horizontalCentered="1"/>
  <pageMargins left="0.7" right="0.7" top="0.4" bottom="0.85" header="0.2" footer="0.3"/>
  <pageSetup scale="70" firstPageNumber="2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"A", IFB #14-2404-OV,
 Based on 540 Calendar Day Completion
Addendum #2</oddFooter>
  </headerFooter>
  <rowBreaks count="8" manualBreakCount="8">
    <brk id="31" max="6" man="1"/>
    <brk id="51" max="6" man="1"/>
    <brk id="69" max="6" man="1"/>
    <brk id="86" max="5" man="1"/>
    <brk id="106" max="6" man="1"/>
    <brk id="122" max="6" man="1"/>
    <brk id="142" max="6" man="1"/>
    <brk id="16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showGridLines="0" view="pageLayout" topLeftCell="A118" zoomScaleNormal="99" zoomScaleSheetLayoutView="85" workbookViewId="0">
      <selection activeCell="F120" sqref="F120"/>
    </sheetView>
  </sheetViews>
  <sheetFormatPr defaultColWidth="9.28515625" defaultRowHeight="12.75"/>
  <cols>
    <col min="1" max="1" width="15.5703125" style="186" customWidth="1"/>
    <col min="2" max="2" width="40.28515625" style="68" customWidth="1"/>
    <col min="3" max="3" width="6.7109375" style="231" customWidth="1"/>
    <col min="4" max="4" width="11.42578125" style="188" customWidth="1"/>
    <col min="5" max="5" width="18.28515625" style="189" customWidth="1"/>
    <col min="6" max="6" width="25.5703125" style="189" customWidth="1"/>
    <col min="7" max="7" width="15.28515625" style="68" hidden="1" customWidth="1"/>
    <col min="8" max="8" width="16.7109375" style="68" hidden="1" customWidth="1"/>
    <col min="9" max="9" width="9.28515625" style="68" hidden="1" customWidth="1"/>
    <col min="10" max="19" width="9.28515625" style="68" customWidth="1"/>
    <col min="20" max="16384" width="9.28515625" style="68"/>
  </cols>
  <sheetData>
    <row r="1" spans="1:9">
      <c r="A1" s="184"/>
      <c r="B1" s="21"/>
      <c r="C1" s="22"/>
      <c r="D1" s="23"/>
      <c r="E1" s="185"/>
      <c r="F1" s="185"/>
    </row>
    <row r="2" spans="1:9" ht="33" customHeight="1">
      <c r="A2" s="1"/>
      <c r="B2" s="21"/>
      <c r="C2" s="22"/>
      <c r="D2" s="23"/>
      <c r="E2" s="185"/>
      <c r="F2" s="29"/>
    </row>
    <row r="3" spans="1:9" ht="21.75" customHeight="1">
      <c r="A3" s="239" t="s">
        <v>80</v>
      </c>
      <c r="B3" s="239"/>
      <c r="C3" s="239"/>
      <c r="D3" s="239"/>
      <c r="E3" s="239"/>
      <c r="F3" s="239"/>
    </row>
    <row r="4" spans="1:9" ht="21" customHeight="1">
      <c r="A4" s="240" t="s">
        <v>79</v>
      </c>
      <c r="B4" s="241"/>
      <c r="C4" s="241"/>
      <c r="D4" s="241"/>
      <c r="E4" s="241"/>
      <c r="F4" s="241"/>
    </row>
    <row r="5" spans="1:9" ht="24.75" customHeight="1">
      <c r="A5" s="242" t="s">
        <v>303</v>
      </c>
      <c r="B5" s="242"/>
      <c r="C5" s="242"/>
      <c r="D5" s="242"/>
      <c r="E5" s="242"/>
      <c r="F5" s="242"/>
    </row>
    <row r="6" spans="1:9" ht="22.5" customHeight="1">
      <c r="A6" s="243" t="s">
        <v>142</v>
      </c>
      <c r="B6" s="243"/>
      <c r="C6" s="243"/>
      <c r="D6" s="243"/>
      <c r="E6" s="243"/>
      <c r="F6" s="243"/>
    </row>
    <row r="7" spans="1:9" ht="22.5" customHeight="1">
      <c r="A7" s="244" t="s">
        <v>349</v>
      </c>
      <c r="B7" s="244"/>
      <c r="C7" s="244"/>
      <c r="D7" s="244"/>
      <c r="E7" s="244"/>
      <c r="F7" s="244"/>
    </row>
    <row r="8" spans="1:9" ht="20.25" hidden="1" customHeight="1">
      <c r="A8" s="237"/>
      <c r="B8" s="237"/>
      <c r="C8" s="237"/>
      <c r="D8" s="237"/>
      <c r="E8" s="237"/>
      <c r="F8" s="237"/>
    </row>
    <row r="9" spans="1:9" ht="21.75" customHeight="1">
      <c r="A9" s="238" t="s">
        <v>143</v>
      </c>
      <c r="B9" s="238"/>
      <c r="C9" s="238"/>
      <c r="D9" s="238"/>
      <c r="E9" s="238"/>
      <c r="F9" s="238"/>
    </row>
    <row r="10" spans="1:9" ht="6" customHeight="1" thickBot="1">
      <c r="C10" s="187"/>
    </row>
    <row r="11" spans="1:9" s="40" customFormat="1" ht="65.25" customHeight="1">
      <c r="A11" s="34" t="s">
        <v>36</v>
      </c>
      <c r="B11" s="35" t="s">
        <v>25</v>
      </c>
      <c r="C11" s="36" t="s">
        <v>145</v>
      </c>
      <c r="D11" s="37" t="s">
        <v>17</v>
      </c>
      <c r="E11" s="161" t="s">
        <v>78</v>
      </c>
      <c r="F11" s="38" t="s">
        <v>77</v>
      </c>
      <c r="G11" s="39"/>
    </row>
    <row r="12" spans="1:9" s="40" customFormat="1" ht="23.65" customHeight="1">
      <c r="A12" s="42"/>
      <c r="B12" s="43" t="s">
        <v>144</v>
      </c>
      <c r="C12" s="42"/>
      <c r="D12" s="42"/>
      <c r="E12" s="44"/>
      <c r="F12" s="44"/>
      <c r="G12" s="39"/>
    </row>
    <row r="13" spans="1:9" s="40" customFormat="1" ht="39.75" customHeight="1">
      <c r="A13" s="77" t="s">
        <v>2</v>
      </c>
      <c r="B13" s="78" t="s">
        <v>217</v>
      </c>
      <c r="C13" s="79" t="s">
        <v>1</v>
      </c>
      <c r="D13" s="80">
        <v>1</v>
      </c>
      <c r="E13" s="190"/>
      <c r="F13" s="81">
        <f>SUM(D13*E13)</f>
        <v>0</v>
      </c>
      <c r="G13" s="39"/>
    </row>
    <row r="14" spans="1:9" s="40" customFormat="1" ht="39.75" customHeight="1">
      <c r="A14" s="77" t="s">
        <v>3</v>
      </c>
      <c r="B14" s="78" t="s">
        <v>218</v>
      </c>
      <c r="C14" s="79" t="s">
        <v>1</v>
      </c>
      <c r="D14" s="80">
        <v>1</v>
      </c>
      <c r="E14" s="191"/>
      <c r="F14" s="81">
        <f t="shared" ref="F14:F77" si="0">SUM(D14*E14)</f>
        <v>0</v>
      </c>
      <c r="G14" s="39"/>
    </row>
    <row r="15" spans="1:9" s="47" customFormat="1" ht="30" customHeight="1">
      <c r="A15" s="82" t="s">
        <v>37</v>
      </c>
      <c r="B15" s="83" t="s">
        <v>103</v>
      </c>
      <c r="C15" s="84" t="s">
        <v>4</v>
      </c>
      <c r="D15" s="85">
        <v>40190</v>
      </c>
      <c r="E15" s="192"/>
      <c r="F15" s="81">
        <f t="shared" si="0"/>
        <v>0</v>
      </c>
      <c r="G15" s="193"/>
      <c r="H15" s="194"/>
      <c r="I15" s="194"/>
    </row>
    <row r="16" spans="1:9" s="47" customFormat="1" ht="30" customHeight="1">
      <c r="A16" s="86" t="s">
        <v>38</v>
      </c>
      <c r="B16" s="87" t="s">
        <v>39</v>
      </c>
      <c r="C16" s="88" t="s">
        <v>4</v>
      </c>
      <c r="D16" s="89">
        <v>1555</v>
      </c>
      <c r="E16" s="192"/>
      <c r="F16" s="81">
        <f t="shared" si="0"/>
        <v>0</v>
      </c>
      <c r="G16" s="193"/>
      <c r="H16" s="194"/>
      <c r="I16" s="194"/>
    </row>
    <row r="17" spans="1:9" s="47" customFormat="1" ht="48.75" customHeight="1">
      <c r="A17" s="86" t="s">
        <v>104</v>
      </c>
      <c r="B17" s="87" t="s">
        <v>105</v>
      </c>
      <c r="C17" s="88" t="s">
        <v>4</v>
      </c>
      <c r="D17" s="89">
        <v>992</v>
      </c>
      <c r="E17" s="192"/>
      <c r="F17" s="81">
        <f t="shared" si="0"/>
        <v>0</v>
      </c>
      <c r="G17" s="193"/>
      <c r="H17" s="194"/>
      <c r="I17" s="194"/>
    </row>
    <row r="18" spans="1:9" s="47" customFormat="1" ht="30" customHeight="1">
      <c r="A18" s="86" t="s">
        <v>40</v>
      </c>
      <c r="B18" s="87" t="s">
        <v>41</v>
      </c>
      <c r="C18" s="88" t="s">
        <v>5</v>
      </c>
      <c r="D18" s="89">
        <v>5</v>
      </c>
      <c r="E18" s="192"/>
      <c r="F18" s="81">
        <f t="shared" si="0"/>
        <v>0</v>
      </c>
      <c r="G18" s="193"/>
      <c r="H18" s="194"/>
      <c r="I18" s="194"/>
    </row>
    <row r="19" spans="1:9" s="47" customFormat="1" ht="30" customHeight="1">
      <c r="A19" s="86" t="s">
        <v>42</v>
      </c>
      <c r="B19" s="87" t="s">
        <v>43</v>
      </c>
      <c r="C19" s="88" t="s">
        <v>5</v>
      </c>
      <c r="D19" s="89">
        <v>72</v>
      </c>
      <c r="E19" s="192"/>
      <c r="F19" s="81">
        <f t="shared" si="0"/>
        <v>0</v>
      </c>
      <c r="G19" s="193"/>
      <c r="H19" s="194"/>
      <c r="I19" s="194"/>
    </row>
    <row r="20" spans="1:9" s="47" customFormat="1" ht="30" customHeight="1">
      <c r="A20" s="86" t="s">
        <v>44</v>
      </c>
      <c r="B20" s="87" t="s">
        <v>301</v>
      </c>
      <c r="C20" s="88" t="s">
        <v>1</v>
      </c>
      <c r="D20" s="89">
        <v>1</v>
      </c>
      <c r="E20" s="192"/>
      <c r="F20" s="81">
        <f t="shared" si="0"/>
        <v>0</v>
      </c>
      <c r="G20" s="193"/>
      <c r="H20" s="194"/>
      <c r="I20" s="194"/>
    </row>
    <row r="21" spans="1:9" s="47" customFormat="1" ht="45" customHeight="1">
      <c r="A21" s="86" t="s">
        <v>46</v>
      </c>
      <c r="B21" s="87" t="s">
        <v>106</v>
      </c>
      <c r="C21" s="88" t="s">
        <v>47</v>
      </c>
      <c r="D21" s="89">
        <v>840</v>
      </c>
      <c r="E21" s="192"/>
      <c r="F21" s="81">
        <f t="shared" si="0"/>
        <v>0</v>
      </c>
      <c r="G21" s="193"/>
      <c r="H21" s="194"/>
      <c r="I21" s="194"/>
    </row>
    <row r="22" spans="1:9" s="47" customFormat="1" ht="30" customHeight="1">
      <c r="A22" s="86" t="s">
        <v>48</v>
      </c>
      <c r="B22" s="87" t="s">
        <v>302</v>
      </c>
      <c r="C22" s="88" t="s">
        <v>5</v>
      </c>
      <c r="D22" s="89">
        <v>5</v>
      </c>
      <c r="E22" s="192"/>
      <c r="F22" s="81">
        <f t="shared" si="0"/>
        <v>0</v>
      </c>
      <c r="G22" s="193"/>
      <c r="H22" s="194"/>
      <c r="I22" s="194"/>
    </row>
    <row r="23" spans="1:9" s="47" customFormat="1" ht="41.65" customHeight="1">
      <c r="A23" s="90" t="s">
        <v>309</v>
      </c>
      <c r="B23" s="91" t="s">
        <v>310</v>
      </c>
      <c r="C23" s="92" t="s">
        <v>49</v>
      </c>
      <c r="D23" s="93">
        <v>110228</v>
      </c>
      <c r="E23" s="192"/>
      <c r="F23" s="81">
        <f t="shared" si="0"/>
        <v>0</v>
      </c>
      <c r="G23" s="193"/>
      <c r="H23" s="194"/>
      <c r="I23" s="194"/>
    </row>
    <row r="24" spans="1:9" s="47" customFormat="1" ht="33.75" customHeight="1">
      <c r="A24" s="86" t="s">
        <v>50</v>
      </c>
      <c r="B24" s="87" t="s">
        <v>107</v>
      </c>
      <c r="C24" s="94" t="s">
        <v>49</v>
      </c>
      <c r="D24" s="89">
        <v>8463</v>
      </c>
      <c r="E24" s="192"/>
      <c r="F24" s="81">
        <f t="shared" si="0"/>
        <v>0</v>
      </c>
      <c r="G24" s="193"/>
      <c r="H24" s="194"/>
      <c r="I24" s="194"/>
    </row>
    <row r="25" spans="1:9" s="47" customFormat="1" ht="30" customHeight="1">
      <c r="A25" s="90" t="s">
        <v>311</v>
      </c>
      <c r="B25" s="91" t="s">
        <v>312</v>
      </c>
      <c r="C25" s="92" t="s">
        <v>49</v>
      </c>
      <c r="D25" s="93">
        <v>127414</v>
      </c>
      <c r="E25" s="192"/>
      <c r="F25" s="81">
        <f t="shared" si="0"/>
        <v>0</v>
      </c>
      <c r="G25" s="193"/>
      <c r="H25" s="194"/>
      <c r="I25" s="194"/>
    </row>
    <row r="26" spans="1:9" s="47" customFormat="1" ht="30" customHeight="1">
      <c r="A26" s="90" t="s">
        <v>315</v>
      </c>
      <c r="B26" s="91" t="s">
        <v>316</v>
      </c>
      <c r="C26" s="92" t="s">
        <v>18</v>
      </c>
      <c r="D26" s="93">
        <v>4779</v>
      </c>
      <c r="E26" s="192"/>
      <c r="F26" s="81">
        <f t="shared" si="0"/>
        <v>0</v>
      </c>
      <c r="G26" s="193"/>
      <c r="H26" s="194"/>
      <c r="I26" s="194"/>
    </row>
    <row r="27" spans="1:9" s="47" customFormat="1" ht="30" customHeight="1">
      <c r="A27" s="86" t="s">
        <v>283</v>
      </c>
      <c r="B27" s="87" t="s">
        <v>284</v>
      </c>
      <c r="C27" s="88" t="s">
        <v>7</v>
      </c>
      <c r="D27" s="89">
        <v>7</v>
      </c>
      <c r="E27" s="192"/>
      <c r="F27" s="81">
        <f t="shared" si="0"/>
        <v>0</v>
      </c>
      <c r="G27" s="193"/>
      <c r="H27" s="194"/>
      <c r="I27" s="194"/>
    </row>
    <row r="28" spans="1:9" s="47" customFormat="1" ht="39.75" customHeight="1">
      <c r="A28" s="86" t="s">
        <v>285</v>
      </c>
      <c r="B28" s="87" t="s">
        <v>286</v>
      </c>
      <c r="C28" s="88" t="s">
        <v>1</v>
      </c>
      <c r="D28" s="89">
        <v>1</v>
      </c>
      <c r="E28" s="192"/>
      <c r="F28" s="81">
        <f t="shared" si="0"/>
        <v>0</v>
      </c>
      <c r="G28" s="193"/>
      <c r="H28" s="194"/>
      <c r="I28" s="194"/>
    </row>
    <row r="29" spans="1:9" s="47" customFormat="1" ht="30" customHeight="1">
      <c r="A29" s="86" t="s">
        <v>51</v>
      </c>
      <c r="B29" s="87" t="s">
        <v>108</v>
      </c>
      <c r="C29" s="88" t="s">
        <v>47</v>
      </c>
      <c r="D29" s="89">
        <v>59260</v>
      </c>
      <c r="E29" s="195"/>
      <c r="F29" s="81">
        <f t="shared" si="0"/>
        <v>0</v>
      </c>
      <c r="G29" s="193"/>
      <c r="H29" s="194"/>
      <c r="I29" s="194"/>
    </row>
    <row r="30" spans="1:9" s="47" customFormat="1" ht="39.75" customHeight="1">
      <c r="A30" s="86" t="s">
        <v>52</v>
      </c>
      <c r="B30" s="87" t="s">
        <v>220</v>
      </c>
      <c r="C30" s="94" t="s">
        <v>47</v>
      </c>
      <c r="D30" s="89">
        <v>51860</v>
      </c>
      <c r="E30" s="192"/>
      <c r="F30" s="81">
        <f t="shared" si="0"/>
        <v>0</v>
      </c>
      <c r="G30" s="193"/>
      <c r="H30" s="194"/>
      <c r="I30" s="194"/>
    </row>
    <row r="31" spans="1:9" s="47" customFormat="1" ht="43.5" customHeight="1">
      <c r="A31" s="86" t="s">
        <v>53</v>
      </c>
      <c r="B31" s="87" t="s">
        <v>109</v>
      </c>
      <c r="C31" s="88" t="s">
        <v>47</v>
      </c>
      <c r="D31" s="89">
        <v>739</v>
      </c>
      <c r="E31" s="192"/>
      <c r="F31" s="81">
        <f t="shared" si="0"/>
        <v>0</v>
      </c>
      <c r="G31" s="193"/>
      <c r="H31" s="194"/>
      <c r="I31" s="194"/>
    </row>
    <row r="32" spans="1:9" s="47" customFormat="1" ht="44.25" customHeight="1">
      <c r="A32" s="86" t="s">
        <v>54</v>
      </c>
      <c r="B32" s="87" t="s">
        <v>110</v>
      </c>
      <c r="C32" s="88" t="s">
        <v>47</v>
      </c>
      <c r="D32" s="89">
        <v>3275</v>
      </c>
      <c r="E32" s="192"/>
      <c r="F32" s="81">
        <f t="shared" si="0"/>
        <v>0</v>
      </c>
      <c r="G32" s="193"/>
      <c r="H32" s="194"/>
      <c r="I32" s="194"/>
    </row>
    <row r="33" spans="1:9" s="47" customFormat="1" ht="46.5" customHeight="1">
      <c r="A33" s="90" t="s">
        <v>317</v>
      </c>
      <c r="B33" s="91" t="s">
        <v>318</v>
      </c>
      <c r="C33" s="95" t="s">
        <v>55</v>
      </c>
      <c r="D33" s="93">
        <v>8560</v>
      </c>
      <c r="E33" s="192"/>
      <c r="F33" s="81">
        <f t="shared" si="0"/>
        <v>0</v>
      </c>
      <c r="G33" s="193"/>
      <c r="H33" s="194"/>
      <c r="I33" s="194"/>
    </row>
    <row r="34" spans="1:9" s="47" customFormat="1" ht="39.75" customHeight="1">
      <c r="A34" s="86" t="s">
        <v>111</v>
      </c>
      <c r="B34" s="87" t="s">
        <v>112</v>
      </c>
      <c r="C34" s="94" t="s">
        <v>55</v>
      </c>
      <c r="D34" s="89">
        <v>4550</v>
      </c>
      <c r="E34" s="192"/>
      <c r="F34" s="81">
        <f t="shared" si="0"/>
        <v>0</v>
      </c>
      <c r="G34" s="193"/>
      <c r="H34" s="194"/>
      <c r="I34" s="194"/>
    </row>
    <row r="35" spans="1:9" s="47" customFormat="1" ht="30" customHeight="1">
      <c r="A35" s="86" t="s">
        <v>113</v>
      </c>
      <c r="B35" s="87" t="s">
        <v>114</v>
      </c>
      <c r="C35" s="88" t="s">
        <v>55</v>
      </c>
      <c r="D35" s="89">
        <v>118</v>
      </c>
      <c r="E35" s="192"/>
      <c r="F35" s="81">
        <f t="shared" si="0"/>
        <v>0</v>
      </c>
      <c r="G35" s="193"/>
      <c r="H35" s="194"/>
      <c r="I35" s="194"/>
    </row>
    <row r="36" spans="1:9" s="47" customFormat="1" ht="30" customHeight="1">
      <c r="A36" s="86" t="s">
        <v>115</v>
      </c>
      <c r="B36" s="87" t="s">
        <v>116</v>
      </c>
      <c r="C36" s="88" t="s">
        <v>49</v>
      </c>
      <c r="D36" s="89">
        <v>440</v>
      </c>
      <c r="E36" s="192"/>
      <c r="F36" s="81">
        <f t="shared" si="0"/>
        <v>0</v>
      </c>
      <c r="G36" s="193"/>
      <c r="H36" s="194"/>
      <c r="I36" s="194"/>
    </row>
    <row r="37" spans="1:9" s="47" customFormat="1" ht="30" customHeight="1">
      <c r="A37" s="5" t="s">
        <v>56</v>
      </c>
      <c r="B37" s="6" t="s">
        <v>148</v>
      </c>
      <c r="C37" s="7" t="s">
        <v>49</v>
      </c>
      <c r="D37" s="8">
        <v>43.2</v>
      </c>
      <c r="E37" s="192"/>
      <c r="F37" s="81">
        <f t="shared" si="0"/>
        <v>0</v>
      </c>
      <c r="G37" s="193"/>
      <c r="H37" s="194"/>
      <c r="I37" s="194"/>
    </row>
    <row r="38" spans="1:9" s="47" customFormat="1" ht="43.5" customHeight="1">
      <c r="A38" s="5" t="s">
        <v>146</v>
      </c>
      <c r="B38" s="6" t="s">
        <v>147</v>
      </c>
      <c r="C38" s="7" t="s">
        <v>49</v>
      </c>
      <c r="D38" s="9">
        <v>167</v>
      </c>
      <c r="E38" s="196"/>
      <c r="F38" s="81">
        <f t="shared" si="0"/>
        <v>0</v>
      </c>
      <c r="G38" s="193"/>
      <c r="H38" s="194"/>
      <c r="I38" s="194"/>
    </row>
    <row r="39" spans="1:9" s="50" customFormat="1" ht="30" customHeight="1">
      <c r="A39" s="5" t="s">
        <v>149</v>
      </c>
      <c r="B39" s="6" t="s">
        <v>150</v>
      </c>
      <c r="C39" s="7" t="s">
        <v>76</v>
      </c>
      <c r="D39" s="10">
        <v>26774</v>
      </c>
      <c r="E39" s="196"/>
      <c r="F39" s="81">
        <f t="shared" si="0"/>
        <v>0</v>
      </c>
      <c r="G39" s="197"/>
      <c r="H39" s="198"/>
      <c r="I39" s="198"/>
    </row>
    <row r="40" spans="1:9" s="50" customFormat="1" ht="30" customHeight="1">
      <c r="A40" s="5" t="s">
        <v>57</v>
      </c>
      <c r="B40" s="6" t="s">
        <v>151</v>
      </c>
      <c r="C40" s="7" t="s">
        <v>5</v>
      </c>
      <c r="D40" s="10">
        <v>53</v>
      </c>
      <c r="E40" s="196"/>
      <c r="F40" s="81">
        <f t="shared" si="0"/>
        <v>0</v>
      </c>
      <c r="G40" s="197"/>
      <c r="H40" s="198"/>
      <c r="I40" s="198"/>
    </row>
    <row r="41" spans="1:9" s="50" customFormat="1" ht="25.5" customHeight="1">
      <c r="A41" s="5" t="s">
        <v>58</v>
      </c>
      <c r="B41" s="6" t="s">
        <v>152</v>
      </c>
      <c r="C41" s="7" t="s">
        <v>5</v>
      </c>
      <c r="D41" s="10">
        <v>10</v>
      </c>
      <c r="E41" s="196"/>
      <c r="F41" s="81">
        <f t="shared" si="0"/>
        <v>0</v>
      </c>
      <c r="G41" s="197"/>
      <c r="H41" s="198"/>
      <c r="I41" s="198"/>
    </row>
    <row r="42" spans="1:9" s="50" customFormat="1" ht="38.25" customHeight="1">
      <c r="A42" s="5" t="s">
        <v>59</v>
      </c>
      <c r="B42" s="6" t="s">
        <v>154</v>
      </c>
      <c r="C42" s="7" t="s">
        <v>5</v>
      </c>
      <c r="D42" s="10">
        <v>5</v>
      </c>
      <c r="E42" s="196"/>
      <c r="F42" s="81">
        <f t="shared" si="0"/>
        <v>0</v>
      </c>
      <c r="G42" s="197"/>
      <c r="H42" s="198"/>
      <c r="I42" s="198"/>
    </row>
    <row r="43" spans="1:9" s="50" customFormat="1" ht="30" customHeight="1">
      <c r="A43" s="5" t="s">
        <v>153</v>
      </c>
      <c r="B43" s="6" t="s">
        <v>155</v>
      </c>
      <c r="C43" s="7" t="s">
        <v>5</v>
      </c>
      <c r="D43" s="10">
        <v>5</v>
      </c>
      <c r="E43" s="196"/>
      <c r="F43" s="81">
        <f t="shared" si="0"/>
        <v>0</v>
      </c>
      <c r="G43" s="197"/>
      <c r="H43" s="198"/>
      <c r="I43" s="198"/>
    </row>
    <row r="44" spans="1:9" s="50" customFormat="1" ht="36.75" customHeight="1">
      <c r="A44" s="5" t="s">
        <v>156</v>
      </c>
      <c r="B44" s="6" t="s">
        <v>157</v>
      </c>
      <c r="C44" s="7" t="s">
        <v>5</v>
      </c>
      <c r="D44" s="10">
        <v>2</v>
      </c>
      <c r="E44" s="196"/>
      <c r="F44" s="81">
        <f t="shared" si="0"/>
        <v>0</v>
      </c>
      <c r="G44" s="197"/>
      <c r="H44" s="198"/>
      <c r="I44" s="198"/>
    </row>
    <row r="45" spans="1:9" s="50" customFormat="1" ht="35.25" customHeight="1">
      <c r="A45" s="5" t="s">
        <v>158</v>
      </c>
      <c r="B45" s="6" t="s">
        <v>159</v>
      </c>
      <c r="C45" s="7" t="s">
        <v>5</v>
      </c>
      <c r="D45" s="10">
        <v>3</v>
      </c>
      <c r="E45" s="196"/>
      <c r="F45" s="81">
        <f t="shared" si="0"/>
        <v>0</v>
      </c>
      <c r="G45" s="197"/>
      <c r="H45" s="198"/>
      <c r="I45" s="198"/>
    </row>
    <row r="46" spans="1:9" s="50" customFormat="1" ht="39.6" customHeight="1">
      <c r="A46" s="15" t="s">
        <v>322</v>
      </c>
      <c r="B46" s="16" t="s">
        <v>323</v>
      </c>
      <c r="C46" s="17" t="s">
        <v>5</v>
      </c>
      <c r="D46" s="19">
        <v>3</v>
      </c>
      <c r="E46" s="196"/>
      <c r="F46" s="81">
        <f t="shared" si="0"/>
        <v>0</v>
      </c>
      <c r="G46" s="197"/>
      <c r="H46" s="198"/>
      <c r="I46" s="198"/>
    </row>
    <row r="47" spans="1:9" s="47" customFormat="1" ht="38.25" customHeight="1">
      <c r="A47" s="15" t="s">
        <v>321</v>
      </c>
      <c r="B47" s="16" t="s">
        <v>324</v>
      </c>
      <c r="C47" s="17" t="s">
        <v>5</v>
      </c>
      <c r="D47" s="19">
        <v>7</v>
      </c>
      <c r="E47" s="196"/>
      <c r="F47" s="81">
        <f t="shared" si="0"/>
        <v>0</v>
      </c>
      <c r="G47" s="193"/>
      <c r="H47" s="194"/>
      <c r="I47" s="194"/>
    </row>
    <row r="48" spans="1:9" s="47" customFormat="1" ht="40.5" customHeight="1">
      <c r="A48" s="15" t="s">
        <v>320</v>
      </c>
      <c r="B48" s="16" t="s">
        <v>325</v>
      </c>
      <c r="C48" s="17" t="s">
        <v>5</v>
      </c>
      <c r="D48" s="18">
        <v>4</v>
      </c>
      <c r="E48" s="196"/>
      <c r="F48" s="81">
        <f t="shared" si="0"/>
        <v>0</v>
      </c>
      <c r="G48" s="193"/>
      <c r="H48" s="194"/>
      <c r="I48" s="194"/>
    </row>
    <row r="49" spans="1:9" s="47" customFormat="1" ht="38.65" customHeight="1">
      <c r="A49" s="15" t="s">
        <v>319</v>
      </c>
      <c r="B49" s="16" t="s">
        <v>326</v>
      </c>
      <c r="C49" s="17" t="s">
        <v>5</v>
      </c>
      <c r="D49" s="19">
        <v>1</v>
      </c>
      <c r="E49" s="196"/>
      <c r="F49" s="81">
        <f t="shared" si="0"/>
        <v>0</v>
      </c>
      <c r="G49" s="193"/>
      <c r="H49" s="194"/>
      <c r="I49" s="194"/>
    </row>
    <row r="50" spans="1:9" s="47" customFormat="1" ht="30" customHeight="1">
      <c r="A50" s="5" t="s">
        <v>160</v>
      </c>
      <c r="B50" s="6" t="s">
        <v>161</v>
      </c>
      <c r="C50" s="7" t="s">
        <v>4</v>
      </c>
      <c r="D50" s="10">
        <v>167</v>
      </c>
      <c r="E50" s="192"/>
      <c r="F50" s="81">
        <f t="shared" si="0"/>
        <v>0</v>
      </c>
      <c r="G50" s="193"/>
      <c r="H50" s="194"/>
      <c r="I50" s="194"/>
    </row>
    <row r="51" spans="1:9" s="53" customFormat="1" ht="35.25" customHeight="1">
      <c r="A51" s="5" t="s">
        <v>60</v>
      </c>
      <c r="B51" s="6" t="s">
        <v>289</v>
      </c>
      <c r="C51" s="7" t="s">
        <v>4</v>
      </c>
      <c r="D51" s="10">
        <v>639</v>
      </c>
      <c r="E51" s="196"/>
      <c r="F51" s="81">
        <f t="shared" si="0"/>
        <v>0</v>
      </c>
      <c r="G51" s="199"/>
      <c r="H51" s="200"/>
      <c r="I51" s="200"/>
    </row>
    <row r="52" spans="1:9" s="47" customFormat="1" ht="42" customHeight="1">
      <c r="A52" s="11" t="s">
        <v>61</v>
      </c>
      <c r="B52" s="12" t="s">
        <v>290</v>
      </c>
      <c r="C52" s="13" t="s">
        <v>4</v>
      </c>
      <c r="D52" s="9">
        <v>3992</v>
      </c>
      <c r="E52" s="192"/>
      <c r="F52" s="81">
        <f t="shared" si="0"/>
        <v>0</v>
      </c>
      <c r="G52" s="193"/>
      <c r="H52" s="194"/>
      <c r="I52" s="194"/>
    </row>
    <row r="53" spans="1:9" s="47" customFormat="1" ht="38.25">
      <c r="A53" s="5" t="s">
        <v>62</v>
      </c>
      <c r="B53" s="6" t="s">
        <v>291</v>
      </c>
      <c r="C53" s="7" t="s">
        <v>4</v>
      </c>
      <c r="D53" s="10">
        <v>2827</v>
      </c>
      <c r="E53" s="192"/>
      <c r="F53" s="81">
        <f t="shared" si="0"/>
        <v>0</v>
      </c>
      <c r="G53" s="193"/>
      <c r="H53" s="194"/>
      <c r="I53" s="194"/>
    </row>
    <row r="54" spans="1:9" s="47" customFormat="1" ht="38.25">
      <c r="A54" s="5" t="s">
        <v>63</v>
      </c>
      <c r="B54" s="6" t="s">
        <v>292</v>
      </c>
      <c r="C54" s="7" t="s">
        <v>4</v>
      </c>
      <c r="D54" s="10">
        <v>1484</v>
      </c>
      <c r="E54" s="192"/>
      <c r="F54" s="81">
        <f t="shared" si="0"/>
        <v>0</v>
      </c>
      <c r="G54" s="193"/>
      <c r="H54" s="194"/>
      <c r="I54" s="194"/>
    </row>
    <row r="55" spans="1:9" s="47" customFormat="1" ht="38.25">
      <c r="A55" s="5" t="s">
        <v>64</v>
      </c>
      <c r="B55" s="6" t="s">
        <v>293</v>
      </c>
      <c r="C55" s="7" t="s">
        <v>4</v>
      </c>
      <c r="D55" s="10">
        <v>1991</v>
      </c>
      <c r="E55" s="192"/>
      <c r="F55" s="81">
        <f t="shared" si="0"/>
        <v>0</v>
      </c>
      <c r="G55" s="193"/>
      <c r="H55" s="194"/>
      <c r="I55" s="194"/>
    </row>
    <row r="56" spans="1:9" s="47" customFormat="1" ht="42.75" customHeight="1">
      <c r="A56" s="5" t="s">
        <v>65</v>
      </c>
      <c r="B56" s="6" t="s">
        <v>294</v>
      </c>
      <c r="C56" s="7" t="s">
        <v>4</v>
      </c>
      <c r="D56" s="10">
        <v>294</v>
      </c>
      <c r="E56" s="192"/>
      <c r="F56" s="81">
        <f t="shared" si="0"/>
        <v>0</v>
      </c>
      <c r="G56" s="193"/>
      <c r="H56" s="194"/>
      <c r="I56" s="194"/>
    </row>
    <row r="57" spans="1:9" s="47" customFormat="1" ht="38.25">
      <c r="A57" s="5" t="s">
        <v>66</v>
      </c>
      <c r="B57" s="6" t="s">
        <v>295</v>
      </c>
      <c r="C57" s="7" t="s">
        <v>4</v>
      </c>
      <c r="D57" s="10">
        <v>742</v>
      </c>
      <c r="E57" s="192"/>
      <c r="F57" s="81">
        <f t="shared" si="0"/>
        <v>0</v>
      </c>
      <c r="G57" s="193"/>
      <c r="H57" s="194"/>
      <c r="I57" s="194"/>
    </row>
    <row r="58" spans="1:9" s="47" customFormat="1" ht="36.75" customHeight="1">
      <c r="A58" s="5" t="s">
        <v>162</v>
      </c>
      <c r="B58" s="6" t="s">
        <v>296</v>
      </c>
      <c r="C58" s="7" t="s">
        <v>4</v>
      </c>
      <c r="D58" s="10">
        <v>312</v>
      </c>
      <c r="E58" s="192"/>
      <c r="F58" s="81">
        <f t="shared" si="0"/>
        <v>0</v>
      </c>
      <c r="G58" s="193"/>
      <c r="H58" s="194"/>
      <c r="I58" s="194"/>
    </row>
    <row r="59" spans="1:9" s="47" customFormat="1" ht="38.25" customHeight="1">
      <c r="A59" s="5" t="s">
        <v>67</v>
      </c>
      <c r="B59" s="6" t="s">
        <v>297</v>
      </c>
      <c r="C59" s="7" t="s">
        <v>4</v>
      </c>
      <c r="D59" s="10">
        <v>32</v>
      </c>
      <c r="E59" s="192"/>
      <c r="F59" s="81">
        <f t="shared" si="0"/>
        <v>0</v>
      </c>
      <c r="G59" s="193"/>
      <c r="H59" s="194"/>
      <c r="I59" s="194"/>
    </row>
    <row r="60" spans="1:9" s="47" customFormat="1" ht="38.25">
      <c r="A60" s="5" t="s">
        <v>68</v>
      </c>
      <c r="B60" s="6" t="s">
        <v>298</v>
      </c>
      <c r="C60" s="7" t="s">
        <v>4</v>
      </c>
      <c r="D60" s="10">
        <v>394</v>
      </c>
      <c r="E60" s="192"/>
      <c r="F60" s="81">
        <f t="shared" si="0"/>
        <v>0</v>
      </c>
      <c r="G60" s="193"/>
      <c r="H60" s="194"/>
      <c r="I60" s="194"/>
    </row>
    <row r="61" spans="1:9" s="47" customFormat="1" ht="25.15" customHeight="1">
      <c r="A61" s="5" t="s">
        <v>163</v>
      </c>
      <c r="B61" s="6" t="s">
        <v>164</v>
      </c>
      <c r="C61" s="7" t="s">
        <v>5</v>
      </c>
      <c r="D61" s="10">
        <v>2</v>
      </c>
      <c r="E61" s="192"/>
      <c r="F61" s="81">
        <f t="shared" si="0"/>
        <v>0</v>
      </c>
      <c r="G61" s="193"/>
      <c r="H61" s="194"/>
      <c r="I61" s="194"/>
    </row>
    <row r="62" spans="1:9" s="47" customFormat="1" ht="38.25">
      <c r="A62" s="5" t="s">
        <v>165</v>
      </c>
      <c r="B62" s="6" t="s">
        <v>166</v>
      </c>
      <c r="C62" s="7" t="s">
        <v>5</v>
      </c>
      <c r="D62" s="10">
        <v>1</v>
      </c>
      <c r="E62" s="192"/>
      <c r="F62" s="81">
        <f t="shared" si="0"/>
        <v>0</v>
      </c>
      <c r="G62" s="193"/>
      <c r="H62" s="194"/>
      <c r="I62" s="194"/>
    </row>
    <row r="63" spans="1:9" s="47" customFormat="1" ht="38.25">
      <c r="A63" s="5" t="s">
        <v>69</v>
      </c>
      <c r="B63" s="6" t="s">
        <v>167</v>
      </c>
      <c r="C63" s="7" t="s">
        <v>5</v>
      </c>
      <c r="D63" s="10">
        <v>11</v>
      </c>
      <c r="E63" s="192"/>
      <c r="F63" s="81">
        <f t="shared" si="0"/>
        <v>0</v>
      </c>
      <c r="G63" s="193"/>
      <c r="H63" s="194"/>
      <c r="I63" s="194"/>
    </row>
    <row r="64" spans="1:9" s="47" customFormat="1" ht="38.25">
      <c r="A64" s="5" t="s">
        <v>168</v>
      </c>
      <c r="B64" s="6" t="s">
        <v>299</v>
      </c>
      <c r="C64" s="7" t="s">
        <v>5</v>
      </c>
      <c r="D64" s="10">
        <v>3</v>
      </c>
      <c r="E64" s="192"/>
      <c r="F64" s="81">
        <f t="shared" si="0"/>
        <v>0</v>
      </c>
      <c r="G64" s="193"/>
      <c r="H64" s="194"/>
      <c r="I64" s="194"/>
    </row>
    <row r="65" spans="1:9" s="47" customFormat="1" ht="38.25">
      <c r="A65" s="5" t="s">
        <v>169</v>
      </c>
      <c r="B65" s="6" t="s">
        <v>170</v>
      </c>
      <c r="C65" s="7" t="s">
        <v>5</v>
      </c>
      <c r="D65" s="10">
        <v>2</v>
      </c>
      <c r="E65" s="192"/>
      <c r="F65" s="81">
        <f t="shared" si="0"/>
        <v>0</v>
      </c>
      <c r="G65" s="193"/>
      <c r="H65" s="194"/>
      <c r="I65" s="194"/>
    </row>
    <row r="66" spans="1:9" s="47" customFormat="1" ht="36.75" customHeight="1">
      <c r="A66" s="5" t="s">
        <v>171</v>
      </c>
      <c r="B66" s="6" t="s">
        <v>172</v>
      </c>
      <c r="C66" s="7" t="s">
        <v>5</v>
      </c>
      <c r="D66" s="10">
        <v>2</v>
      </c>
      <c r="E66" s="192"/>
      <c r="F66" s="81">
        <f t="shared" si="0"/>
        <v>0</v>
      </c>
      <c r="G66" s="193"/>
      <c r="H66" s="194"/>
      <c r="I66" s="194"/>
    </row>
    <row r="67" spans="1:9" s="47" customFormat="1" ht="35.25" customHeight="1">
      <c r="A67" s="5" t="s">
        <v>70</v>
      </c>
      <c r="B67" s="6" t="s">
        <v>173</v>
      </c>
      <c r="C67" s="7" t="s">
        <v>5</v>
      </c>
      <c r="D67" s="10">
        <v>2</v>
      </c>
      <c r="E67" s="196"/>
      <c r="F67" s="81">
        <f t="shared" si="0"/>
        <v>0</v>
      </c>
      <c r="G67" s="193"/>
      <c r="H67" s="194"/>
      <c r="I67" s="194"/>
    </row>
    <row r="68" spans="1:9" s="47" customFormat="1" ht="36" customHeight="1">
      <c r="A68" s="5" t="s">
        <v>174</v>
      </c>
      <c r="B68" s="6" t="s">
        <v>175</v>
      </c>
      <c r="C68" s="7" t="s">
        <v>5</v>
      </c>
      <c r="D68" s="10">
        <v>6</v>
      </c>
      <c r="E68" s="196"/>
      <c r="F68" s="81">
        <f t="shared" si="0"/>
        <v>0</v>
      </c>
      <c r="G68" s="193"/>
      <c r="H68" s="194"/>
      <c r="I68" s="194"/>
    </row>
    <row r="69" spans="1:9" s="47" customFormat="1" ht="35.25" customHeight="1">
      <c r="A69" s="5" t="s">
        <v>176</v>
      </c>
      <c r="B69" s="6" t="s">
        <v>300</v>
      </c>
      <c r="C69" s="7" t="s">
        <v>4</v>
      </c>
      <c r="D69" s="10">
        <v>1165</v>
      </c>
      <c r="E69" s="196"/>
      <c r="F69" s="81">
        <f t="shared" si="0"/>
        <v>0</v>
      </c>
      <c r="G69" s="193"/>
      <c r="H69" s="194"/>
      <c r="I69" s="194"/>
    </row>
    <row r="70" spans="1:9" s="47" customFormat="1" ht="38.25" customHeight="1">
      <c r="A70" s="15" t="s">
        <v>313</v>
      </c>
      <c r="B70" s="16" t="s">
        <v>314</v>
      </c>
      <c r="C70" s="17" t="s">
        <v>47</v>
      </c>
      <c r="D70" s="19">
        <v>28750</v>
      </c>
      <c r="E70" s="201"/>
      <c r="F70" s="81">
        <f t="shared" si="0"/>
        <v>0</v>
      </c>
      <c r="G70" s="193"/>
      <c r="H70" s="194"/>
      <c r="I70" s="194"/>
    </row>
    <row r="71" spans="1:9" s="47" customFormat="1" ht="35.25" customHeight="1">
      <c r="A71" s="86" t="s">
        <v>117</v>
      </c>
      <c r="B71" s="87" t="s">
        <v>118</v>
      </c>
      <c r="C71" s="88" t="s">
        <v>4</v>
      </c>
      <c r="D71" s="89">
        <v>20</v>
      </c>
      <c r="E71" s="196"/>
      <c r="F71" s="81">
        <f t="shared" si="0"/>
        <v>0</v>
      </c>
      <c r="G71" s="193"/>
      <c r="H71" s="194"/>
      <c r="I71" s="194"/>
    </row>
    <row r="72" spans="1:9" s="47" customFormat="1" ht="98.65" customHeight="1">
      <c r="A72" s="90" t="s">
        <v>305</v>
      </c>
      <c r="B72" s="91" t="s">
        <v>306</v>
      </c>
      <c r="C72" s="95" t="s">
        <v>4</v>
      </c>
      <c r="D72" s="93">
        <v>1759</v>
      </c>
      <c r="E72" s="201"/>
      <c r="F72" s="81">
        <f t="shared" si="0"/>
        <v>0</v>
      </c>
      <c r="G72" s="193"/>
      <c r="H72" s="194"/>
      <c r="I72" s="194"/>
    </row>
    <row r="73" spans="1:9" s="47" customFormat="1" ht="36" customHeight="1">
      <c r="A73" s="86" t="s">
        <v>71</v>
      </c>
      <c r="B73" s="87" t="s">
        <v>120</v>
      </c>
      <c r="C73" s="88" t="s">
        <v>4</v>
      </c>
      <c r="D73" s="89">
        <v>11973</v>
      </c>
      <c r="E73" s="196"/>
      <c r="F73" s="81">
        <f t="shared" si="0"/>
        <v>0</v>
      </c>
      <c r="G73" s="193"/>
      <c r="H73" s="194"/>
      <c r="I73" s="194"/>
    </row>
    <row r="74" spans="1:9" s="47" customFormat="1" ht="39.75" customHeight="1">
      <c r="A74" s="86" t="s">
        <v>119</v>
      </c>
      <c r="B74" s="87" t="s">
        <v>121</v>
      </c>
      <c r="C74" s="94" t="s">
        <v>4</v>
      </c>
      <c r="D74" s="89">
        <v>12659</v>
      </c>
      <c r="E74" s="196"/>
      <c r="F74" s="81">
        <f t="shared" si="0"/>
        <v>0</v>
      </c>
      <c r="G74" s="193"/>
      <c r="H74" s="194"/>
      <c r="I74" s="194"/>
    </row>
    <row r="75" spans="1:9" s="47" customFormat="1" ht="36.75" customHeight="1">
      <c r="A75" s="86" t="s">
        <v>72</v>
      </c>
      <c r="B75" s="87" t="s">
        <v>122</v>
      </c>
      <c r="C75" s="88" t="s">
        <v>47</v>
      </c>
      <c r="D75" s="89">
        <v>5130</v>
      </c>
      <c r="E75" s="196"/>
      <c r="F75" s="81">
        <f t="shared" si="0"/>
        <v>0</v>
      </c>
      <c r="G75" s="193"/>
      <c r="H75" s="194"/>
      <c r="I75" s="194"/>
    </row>
    <row r="76" spans="1:9" s="47" customFormat="1" ht="30" customHeight="1">
      <c r="A76" s="86" t="s">
        <v>73</v>
      </c>
      <c r="B76" s="87" t="s">
        <v>123</v>
      </c>
      <c r="C76" s="88" t="s">
        <v>124</v>
      </c>
      <c r="D76" s="89">
        <v>2610</v>
      </c>
      <c r="E76" s="196"/>
      <c r="F76" s="81">
        <f t="shared" si="0"/>
        <v>0</v>
      </c>
      <c r="G76" s="193"/>
      <c r="H76" s="194"/>
      <c r="I76" s="194"/>
    </row>
    <row r="77" spans="1:9" s="47" customFormat="1" ht="36.75" customHeight="1">
      <c r="A77" s="5" t="s">
        <v>177</v>
      </c>
      <c r="B77" s="6" t="s">
        <v>178</v>
      </c>
      <c r="C77" s="7" t="s">
        <v>55</v>
      </c>
      <c r="D77" s="9">
        <v>979</v>
      </c>
      <c r="E77" s="196"/>
      <c r="F77" s="81">
        <f t="shared" si="0"/>
        <v>0</v>
      </c>
      <c r="G77" s="193"/>
      <c r="H77" s="194"/>
      <c r="I77" s="194"/>
    </row>
    <row r="78" spans="1:9" s="47" customFormat="1" ht="37.5" customHeight="1">
      <c r="A78" s="5" t="s">
        <v>74</v>
      </c>
      <c r="B78" s="6" t="s">
        <v>179</v>
      </c>
      <c r="C78" s="7" t="s">
        <v>55</v>
      </c>
      <c r="D78" s="9">
        <v>74</v>
      </c>
      <c r="E78" s="196"/>
      <c r="F78" s="81">
        <f t="shared" ref="F78:F117" si="1">SUM(D78*E78)</f>
        <v>0</v>
      </c>
      <c r="G78" s="193"/>
      <c r="H78" s="194"/>
      <c r="I78" s="194"/>
    </row>
    <row r="79" spans="1:9" s="47" customFormat="1" ht="37.5" customHeight="1">
      <c r="A79" s="15" t="s">
        <v>307</v>
      </c>
      <c r="B79" s="16" t="s">
        <v>308</v>
      </c>
      <c r="C79" s="17" t="s">
        <v>55</v>
      </c>
      <c r="D79" s="18">
        <v>937</v>
      </c>
      <c r="E79" s="201"/>
      <c r="F79" s="81">
        <f t="shared" si="1"/>
        <v>0</v>
      </c>
      <c r="G79" s="193"/>
      <c r="H79" s="194"/>
      <c r="I79" s="194"/>
    </row>
    <row r="80" spans="1:9" s="47" customFormat="1" ht="37.5" customHeight="1">
      <c r="A80" s="86" t="s">
        <v>125</v>
      </c>
      <c r="B80" s="87" t="s">
        <v>126</v>
      </c>
      <c r="C80" s="88" t="s">
        <v>4</v>
      </c>
      <c r="D80" s="96">
        <v>2156.25</v>
      </c>
      <c r="E80" s="196"/>
      <c r="F80" s="81">
        <f t="shared" si="1"/>
        <v>0</v>
      </c>
      <c r="G80" s="193"/>
      <c r="H80" s="194"/>
      <c r="I80" s="194"/>
    </row>
    <row r="81" spans="1:9" s="47" customFormat="1" ht="33.75" customHeight="1">
      <c r="A81" s="86" t="s">
        <v>127</v>
      </c>
      <c r="B81" s="87" t="s">
        <v>128</v>
      </c>
      <c r="C81" s="88" t="s">
        <v>5</v>
      </c>
      <c r="D81" s="97">
        <v>16</v>
      </c>
      <c r="E81" s="196"/>
      <c r="F81" s="81">
        <f t="shared" si="1"/>
        <v>0</v>
      </c>
      <c r="G81" s="193"/>
      <c r="H81" s="194"/>
      <c r="I81" s="194"/>
    </row>
    <row r="82" spans="1:9" s="47" customFormat="1" ht="38.25">
      <c r="A82" s="86" t="s">
        <v>129</v>
      </c>
      <c r="B82" s="87" t="s">
        <v>130</v>
      </c>
      <c r="C82" s="88" t="s">
        <v>5</v>
      </c>
      <c r="D82" s="89">
        <v>2</v>
      </c>
      <c r="E82" s="196"/>
      <c r="F82" s="81">
        <f t="shared" si="1"/>
        <v>0</v>
      </c>
      <c r="G82" s="193"/>
      <c r="H82" s="194"/>
      <c r="I82" s="194"/>
    </row>
    <row r="83" spans="1:9" s="47" customFormat="1" ht="38.25">
      <c r="A83" s="86" t="s">
        <v>131</v>
      </c>
      <c r="B83" s="87" t="s">
        <v>132</v>
      </c>
      <c r="C83" s="88" t="s">
        <v>5</v>
      </c>
      <c r="D83" s="89">
        <v>2</v>
      </c>
      <c r="E83" s="196"/>
      <c r="F83" s="81">
        <f t="shared" si="1"/>
        <v>0</v>
      </c>
      <c r="G83" s="193"/>
      <c r="H83" s="194"/>
      <c r="I83" s="194"/>
    </row>
    <row r="84" spans="1:9" s="47" customFormat="1" ht="37.5" customHeight="1">
      <c r="A84" s="86" t="s">
        <v>133</v>
      </c>
      <c r="B84" s="88" t="s">
        <v>134</v>
      </c>
      <c r="C84" s="88" t="s">
        <v>4</v>
      </c>
      <c r="D84" s="98">
        <v>5345</v>
      </c>
      <c r="E84" s="196"/>
      <c r="F84" s="81">
        <f t="shared" si="1"/>
        <v>0</v>
      </c>
      <c r="G84" s="193"/>
      <c r="H84" s="194"/>
      <c r="I84" s="194"/>
    </row>
    <row r="85" spans="1:9" s="47" customFormat="1" ht="38.25">
      <c r="A85" s="86" t="s">
        <v>135</v>
      </c>
      <c r="B85" s="88" t="s">
        <v>136</v>
      </c>
      <c r="C85" s="88" t="s">
        <v>5</v>
      </c>
      <c r="D85" s="98">
        <v>6</v>
      </c>
      <c r="E85" s="196"/>
      <c r="F85" s="81">
        <f t="shared" si="1"/>
        <v>0</v>
      </c>
      <c r="G85" s="193"/>
      <c r="H85" s="194"/>
      <c r="I85" s="194"/>
    </row>
    <row r="86" spans="1:9" s="47" customFormat="1" ht="30" customHeight="1">
      <c r="A86" s="86" t="s">
        <v>75</v>
      </c>
      <c r="B86" s="88" t="s">
        <v>137</v>
      </c>
      <c r="C86" s="88" t="s">
        <v>47</v>
      </c>
      <c r="D86" s="98">
        <v>71845</v>
      </c>
      <c r="E86" s="196"/>
      <c r="F86" s="81">
        <f t="shared" si="1"/>
        <v>0</v>
      </c>
      <c r="G86" s="193"/>
      <c r="H86" s="194"/>
      <c r="I86" s="194"/>
    </row>
    <row r="87" spans="1:9" s="47" customFormat="1" ht="38.25">
      <c r="A87" s="86" t="s">
        <v>138</v>
      </c>
      <c r="B87" s="88" t="s">
        <v>139</v>
      </c>
      <c r="C87" s="88" t="s">
        <v>1</v>
      </c>
      <c r="D87" s="98">
        <v>1</v>
      </c>
      <c r="E87" s="192"/>
      <c r="F87" s="81">
        <f t="shared" si="1"/>
        <v>0</v>
      </c>
      <c r="G87" s="193"/>
      <c r="H87" s="194"/>
      <c r="I87" s="194"/>
    </row>
    <row r="88" spans="1:9" s="47" customFormat="1" ht="43.5" customHeight="1">
      <c r="A88" s="86" t="s">
        <v>140</v>
      </c>
      <c r="B88" s="88" t="s">
        <v>141</v>
      </c>
      <c r="C88" s="94" t="s">
        <v>1</v>
      </c>
      <c r="D88" s="98">
        <v>1</v>
      </c>
      <c r="E88" s="192"/>
      <c r="F88" s="81">
        <f t="shared" si="1"/>
        <v>0</v>
      </c>
      <c r="G88" s="193"/>
      <c r="H88" s="194"/>
      <c r="I88" s="194"/>
    </row>
    <row r="89" spans="1:9" s="47" customFormat="1" ht="30" customHeight="1">
      <c r="A89" s="99" t="s">
        <v>180</v>
      </c>
      <c r="B89" s="100" t="s">
        <v>181</v>
      </c>
      <c r="C89" s="101" t="s">
        <v>7</v>
      </c>
      <c r="D89" s="102">
        <v>16</v>
      </c>
      <c r="E89" s="192"/>
      <c r="F89" s="81">
        <f t="shared" si="1"/>
        <v>0</v>
      </c>
      <c r="G89" s="193"/>
      <c r="H89" s="194"/>
      <c r="I89" s="194"/>
    </row>
    <row r="90" spans="1:9" s="47" customFormat="1" ht="30" customHeight="1">
      <c r="A90" s="99" t="s">
        <v>182</v>
      </c>
      <c r="B90" s="100" t="s">
        <v>183</v>
      </c>
      <c r="C90" s="101" t="s">
        <v>7</v>
      </c>
      <c r="D90" s="102">
        <v>7</v>
      </c>
      <c r="E90" s="196"/>
      <c r="F90" s="81">
        <f t="shared" si="1"/>
        <v>0</v>
      </c>
      <c r="G90" s="193"/>
      <c r="H90" s="194"/>
      <c r="I90" s="194"/>
    </row>
    <row r="91" spans="1:9" s="47" customFormat="1" ht="30" customHeight="1">
      <c r="A91" s="99" t="s">
        <v>184</v>
      </c>
      <c r="B91" s="100" t="s">
        <v>185</v>
      </c>
      <c r="C91" s="101" t="s">
        <v>7</v>
      </c>
      <c r="D91" s="102">
        <v>11</v>
      </c>
      <c r="E91" s="196"/>
      <c r="F91" s="81">
        <f t="shared" si="1"/>
        <v>0</v>
      </c>
      <c r="G91" s="193"/>
      <c r="H91" s="194"/>
      <c r="I91" s="194"/>
    </row>
    <row r="92" spans="1:9" s="47" customFormat="1" ht="30" customHeight="1">
      <c r="A92" s="99" t="s">
        <v>186</v>
      </c>
      <c r="B92" s="100" t="s">
        <v>187</v>
      </c>
      <c r="C92" s="101" t="s">
        <v>5</v>
      </c>
      <c r="D92" s="102">
        <v>20</v>
      </c>
      <c r="E92" s="196"/>
      <c r="F92" s="81">
        <f t="shared" si="1"/>
        <v>0</v>
      </c>
      <c r="G92" s="193"/>
      <c r="H92" s="194"/>
      <c r="I92" s="194"/>
    </row>
    <row r="93" spans="1:9" s="47" customFormat="1" ht="35.25" customHeight="1">
      <c r="A93" s="99" t="s">
        <v>8</v>
      </c>
      <c r="B93" s="100" t="s">
        <v>188</v>
      </c>
      <c r="C93" s="101" t="s">
        <v>5</v>
      </c>
      <c r="D93" s="102">
        <v>709</v>
      </c>
      <c r="E93" s="196"/>
      <c r="F93" s="81">
        <f t="shared" si="1"/>
        <v>0</v>
      </c>
      <c r="G93" s="193"/>
      <c r="H93" s="194"/>
      <c r="I93" s="194"/>
    </row>
    <row r="94" spans="1:9" s="47" customFormat="1" ht="39" customHeight="1">
      <c r="A94" s="99" t="s">
        <v>189</v>
      </c>
      <c r="B94" s="100" t="s">
        <v>190</v>
      </c>
      <c r="C94" s="101" t="s">
        <v>5</v>
      </c>
      <c r="D94" s="102">
        <v>24</v>
      </c>
      <c r="E94" s="196"/>
      <c r="F94" s="81">
        <f t="shared" si="1"/>
        <v>0</v>
      </c>
      <c r="G94" s="193"/>
      <c r="H94" s="194"/>
      <c r="I94" s="194"/>
    </row>
    <row r="95" spans="1:9" s="47" customFormat="1" ht="36" customHeight="1">
      <c r="A95" s="99" t="s">
        <v>34</v>
      </c>
      <c r="B95" s="100" t="s">
        <v>192</v>
      </c>
      <c r="C95" s="101" t="s">
        <v>18</v>
      </c>
      <c r="D95" s="103">
        <v>155.4</v>
      </c>
      <c r="E95" s="196"/>
      <c r="F95" s="81">
        <f t="shared" si="1"/>
        <v>0</v>
      </c>
      <c r="G95" s="193"/>
      <c r="H95" s="194"/>
      <c r="I95" s="194"/>
    </row>
    <row r="96" spans="1:9" s="47" customFormat="1" ht="39" customHeight="1">
      <c r="A96" s="99" t="s">
        <v>191</v>
      </c>
      <c r="B96" s="100" t="s">
        <v>193</v>
      </c>
      <c r="C96" s="101" t="s">
        <v>1</v>
      </c>
      <c r="D96" s="102">
        <v>1</v>
      </c>
      <c r="E96" s="196"/>
      <c r="F96" s="81">
        <f t="shared" si="1"/>
        <v>0</v>
      </c>
      <c r="G96" s="193"/>
      <c r="H96" s="194"/>
      <c r="I96" s="194"/>
    </row>
    <row r="97" spans="1:9" s="47" customFormat="1" ht="39.75" customHeight="1">
      <c r="A97" s="99" t="s">
        <v>22</v>
      </c>
      <c r="B97" s="100" t="s">
        <v>194</v>
      </c>
      <c r="C97" s="101" t="s">
        <v>26</v>
      </c>
      <c r="D97" s="104">
        <v>4.1050000000000004</v>
      </c>
      <c r="E97" s="196"/>
      <c r="F97" s="81">
        <f t="shared" si="1"/>
        <v>0</v>
      </c>
      <c r="G97" s="193"/>
      <c r="H97" s="194"/>
      <c r="I97" s="194"/>
    </row>
    <row r="98" spans="1:9" s="47" customFormat="1" ht="36" customHeight="1">
      <c r="A98" s="99" t="s">
        <v>27</v>
      </c>
      <c r="B98" s="100" t="s">
        <v>195</v>
      </c>
      <c r="C98" s="101" t="s">
        <v>4</v>
      </c>
      <c r="D98" s="102">
        <v>834</v>
      </c>
      <c r="E98" s="196"/>
      <c r="F98" s="81">
        <f t="shared" si="1"/>
        <v>0</v>
      </c>
      <c r="G98" s="193"/>
      <c r="H98" s="194"/>
      <c r="I98" s="194"/>
    </row>
    <row r="99" spans="1:9" s="47" customFormat="1" ht="38.25" customHeight="1">
      <c r="A99" s="99" t="s">
        <v>28</v>
      </c>
      <c r="B99" s="100" t="s">
        <v>196</v>
      </c>
      <c r="C99" s="101" t="s">
        <v>4</v>
      </c>
      <c r="D99" s="102">
        <v>755</v>
      </c>
      <c r="E99" s="192"/>
      <c r="F99" s="81">
        <f t="shared" si="1"/>
        <v>0</v>
      </c>
      <c r="G99" s="193"/>
      <c r="H99" s="194"/>
      <c r="I99" s="194"/>
    </row>
    <row r="100" spans="1:9" s="47" customFormat="1" ht="39.75" customHeight="1">
      <c r="A100" s="99" t="s">
        <v>24</v>
      </c>
      <c r="B100" s="100" t="s">
        <v>197</v>
      </c>
      <c r="C100" s="101" t="s">
        <v>4</v>
      </c>
      <c r="D100" s="102">
        <v>338</v>
      </c>
      <c r="E100" s="192"/>
      <c r="F100" s="81">
        <f t="shared" si="1"/>
        <v>0</v>
      </c>
      <c r="G100" s="193"/>
      <c r="H100" s="194"/>
      <c r="I100" s="194"/>
    </row>
    <row r="101" spans="1:9" s="47" customFormat="1" ht="39" customHeight="1">
      <c r="A101" s="99" t="s">
        <v>11</v>
      </c>
      <c r="B101" s="100" t="s">
        <v>198</v>
      </c>
      <c r="C101" s="101" t="s">
        <v>4</v>
      </c>
      <c r="D101" s="102">
        <v>273</v>
      </c>
      <c r="E101" s="192"/>
      <c r="F101" s="81">
        <f t="shared" si="1"/>
        <v>0</v>
      </c>
      <c r="G101" s="193"/>
      <c r="H101" s="194"/>
      <c r="I101" s="194"/>
    </row>
    <row r="102" spans="1:9" s="47" customFormat="1" ht="40.5" customHeight="1">
      <c r="A102" s="99" t="s">
        <v>35</v>
      </c>
      <c r="B102" s="100" t="s">
        <v>199</v>
      </c>
      <c r="C102" s="101" t="s">
        <v>30</v>
      </c>
      <c r="D102" s="104">
        <v>1.177</v>
      </c>
      <c r="E102" s="192"/>
      <c r="F102" s="81">
        <f t="shared" si="1"/>
        <v>0</v>
      </c>
      <c r="G102" s="193"/>
      <c r="H102" s="194"/>
      <c r="I102" s="194"/>
    </row>
    <row r="103" spans="1:9" s="47" customFormat="1" ht="39.75" customHeight="1">
      <c r="A103" s="99" t="s">
        <v>10</v>
      </c>
      <c r="B103" s="100" t="s">
        <v>200</v>
      </c>
      <c r="C103" s="101" t="s">
        <v>4</v>
      </c>
      <c r="D103" s="102">
        <v>56</v>
      </c>
      <c r="E103" s="192"/>
      <c r="F103" s="81">
        <f t="shared" si="1"/>
        <v>0</v>
      </c>
      <c r="G103" s="193"/>
      <c r="H103" s="194"/>
      <c r="I103" s="194"/>
    </row>
    <row r="104" spans="1:9" s="47" customFormat="1" ht="37.5" customHeight="1">
      <c r="A104" s="99" t="s">
        <v>9</v>
      </c>
      <c r="B104" s="100" t="s">
        <v>201</v>
      </c>
      <c r="C104" s="101" t="s">
        <v>5</v>
      </c>
      <c r="D104" s="102">
        <v>2</v>
      </c>
      <c r="E104" s="192"/>
      <c r="F104" s="81">
        <f t="shared" si="1"/>
        <v>0</v>
      </c>
      <c r="G104" s="193"/>
      <c r="H104" s="194"/>
      <c r="I104" s="194"/>
    </row>
    <row r="105" spans="1:9" s="47" customFormat="1" ht="37.5" customHeight="1">
      <c r="A105" s="99" t="s">
        <v>29</v>
      </c>
      <c r="B105" s="100" t="s">
        <v>202</v>
      </c>
      <c r="C105" s="101" t="s">
        <v>5</v>
      </c>
      <c r="D105" s="102">
        <v>44</v>
      </c>
      <c r="E105" s="192"/>
      <c r="F105" s="81">
        <f t="shared" si="1"/>
        <v>0</v>
      </c>
      <c r="G105" s="193"/>
      <c r="H105" s="194"/>
      <c r="I105" s="194"/>
    </row>
    <row r="106" spans="1:9" s="47" customFormat="1" ht="43.5" customHeight="1">
      <c r="A106" s="99" t="s">
        <v>23</v>
      </c>
      <c r="B106" s="100" t="s">
        <v>203</v>
      </c>
      <c r="C106" s="101" t="s">
        <v>26</v>
      </c>
      <c r="D106" s="104">
        <v>3.613</v>
      </c>
      <c r="E106" s="192"/>
      <c r="F106" s="81">
        <f t="shared" si="1"/>
        <v>0</v>
      </c>
      <c r="G106" s="193"/>
      <c r="H106" s="194"/>
      <c r="I106" s="194"/>
    </row>
    <row r="107" spans="1:9" s="47" customFormat="1" ht="38.25" customHeight="1">
      <c r="A107" s="99" t="s">
        <v>12</v>
      </c>
      <c r="B107" s="100" t="s">
        <v>204</v>
      </c>
      <c r="C107" s="105" t="s">
        <v>4</v>
      </c>
      <c r="D107" s="106">
        <v>566</v>
      </c>
      <c r="E107" s="202"/>
      <c r="F107" s="81">
        <f t="shared" si="1"/>
        <v>0</v>
      </c>
      <c r="G107" s="193"/>
      <c r="H107" s="194"/>
      <c r="I107" s="194"/>
    </row>
    <row r="108" spans="1:9" s="47" customFormat="1" ht="42" customHeight="1">
      <c r="A108" s="107" t="s">
        <v>31</v>
      </c>
      <c r="B108" s="108" t="s">
        <v>205</v>
      </c>
      <c r="C108" s="105" t="s">
        <v>4</v>
      </c>
      <c r="D108" s="106">
        <v>128</v>
      </c>
      <c r="E108" s="203"/>
      <c r="F108" s="81">
        <f t="shared" si="1"/>
        <v>0</v>
      </c>
      <c r="G108" s="204"/>
      <c r="H108" s="205"/>
      <c r="I108" s="206"/>
    </row>
    <row r="109" spans="1:9" s="47" customFormat="1" ht="47.25" customHeight="1">
      <c r="A109" s="109" t="s">
        <v>32</v>
      </c>
      <c r="B109" s="110" t="s">
        <v>209</v>
      </c>
      <c r="C109" s="111" t="s">
        <v>4</v>
      </c>
      <c r="D109" s="112">
        <v>60973</v>
      </c>
      <c r="E109" s="195"/>
      <c r="F109" s="81">
        <f t="shared" si="1"/>
        <v>0</v>
      </c>
      <c r="G109" s="193" t="e">
        <f>+D109*(1+#REF!)</f>
        <v>#REF!</v>
      </c>
      <c r="H109" s="194"/>
      <c r="I109" s="194"/>
    </row>
    <row r="110" spans="1:9" s="47" customFormat="1" ht="41.25" customHeight="1">
      <c r="A110" s="109" t="s">
        <v>13</v>
      </c>
      <c r="B110" s="110" t="s">
        <v>210</v>
      </c>
      <c r="C110" s="111" t="s">
        <v>4</v>
      </c>
      <c r="D110" s="112">
        <v>8577</v>
      </c>
      <c r="E110" s="195"/>
      <c r="F110" s="81">
        <f t="shared" si="1"/>
        <v>0</v>
      </c>
      <c r="G110" s="193"/>
      <c r="H110" s="194"/>
      <c r="I110" s="194"/>
    </row>
    <row r="111" spans="1:9" s="47" customFormat="1" ht="42" customHeight="1">
      <c r="A111" s="109" t="s">
        <v>33</v>
      </c>
      <c r="B111" s="110" t="s">
        <v>211</v>
      </c>
      <c r="C111" s="111" t="s">
        <v>5</v>
      </c>
      <c r="D111" s="112">
        <v>17</v>
      </c>
      <c r="E111" s="207"/>
      <c r="F111" s="81">
        <f t="shared" si="1"/>
        <v>0</v>
      </c>
      <c r="G111" s="193" t="e">
        <f>+D111*(1+#REF!)</f>
        <v>#REF!</v>
      </c>
      <c r="H111" s="194"/>
      <c r="I111" s="194"/>
    </row>
    <row r="112" spans="1:9" s="47" customFormat="1" ht="42.75" customHeight="1">
      <c r="A112" s="109" t="s">
        <v>212</v>
      </c>
      <c r="B112" s="110" t="s">
        <v>213</v>
      </c>
      <c r="C112" s="111" t="s">
        <v>5</v>
      </c>
      <c r="D112" s="112">
        <v>34</v>
      </c>
      <c r="E112" s="195"/>
      <c r="F112" s="81">
        <f t="shared" si="1"/>
        <v>0</v>
      </c>
      <c r="G112" s="193" t="e">
        <f>+D112*(1+#REF!)</f>
        <v>#REF!</v>
      </c>
      <c r="H112" s="194"/>
      <c r="I112" s="194"/>
    </row>
    <row r="113" spans="1:9" s="47" customFormat="1" ht="40.5" customHeight="1" thickBot="1">
      <c r="A113" s="109" t="s">
        <v>14</v>
      </c>
      <c r="B113" s="208" t="s">
        <v>214</v>
      </c>
      <c r="C113" s="209" t="s">
        <v>5</v>
      </c>
      <c r="D113" s="210">
        <v>1</v>
      </c>
      <c r="E113" s="195"/>
      <c r="F113" s="81">
        <f t="shared" si="1"/>
        <v>0</v>
      </c>
      <c r="G113" s="193" t="e">
        <f>+D113*(1+#REF!)</f>
        <v>#REF!</v>
      </c>
      <c r="H113" s="194"/>
      <c r="I113" s="194"/>
    </row>
    <row r="114" spans="1:9" s="47" customFormat="1" ht="42.75" customHeight="1">
      <c r="A114" s="109" t="s">
        <v>15</v>
      </c>
      <c r="B114" s="211" t="s">
        <v>215</v>
      </c>
      <c r="C114" s="212" t="s">
        <v>5</v>
      </c>
      <c r="D114" s="213">
        <v>12</v>
      </c>
      <c r="E114" s="195"/>
      <c r="F114" s="81">
        <f t="shared" si="1"/>
        <v>0</v>
      </c>
      <c r="G114" s="193" t="e">
        <f>+D114*(1+#REF!)</f>
        <v>#REF!</v>
      </c>
      <c r="H114" s="194"/>
      <c r="I114" s="194"/>
    </row>
    <row r="115" spans="1:9" s="47" customFormat="1" ht="39" customHeight="1">
      <c r="A115" s="116" t="s">
        <v>16</v>
      </c>
      <c r="B115" s="88" t="s">
        <v>216</v>
      </c>
      <c r="C115" s="88" t="s">
        <v>5</v>
      </c>
      <c r="D115" s="88">
        <v>51</v>
      </c>
      <c r="E115" s="195"/>
      <c r="F115" s="81">
        <f t="shared" si="1"/>
        <v>0</v>
      </c>
      <c r="G115" s="193" t="e">
        <f>+D115*(1+#REF!)</f>
        <v>#REF!</v>
      </c>
      <c r="H115" s="194"/>
      <c r="I115" s="194"/>
    </row>
    <row r="116" spans="1:9" s="47" customFormat="1" ht="44.25" customHeight="1" thickBot="1">
      <c r="A116" s="117" t="s">
        <v>19</v>
      </c>
      <c r="B116" s="100" t="s">
        <v>206</v>
      </c>
      <c r="C116" s="118" t="s">
        <v>4</v>
      </c>
      <c r="D116" s="102">
        <v>6538</v>
      </c>
      <c r="E116" s="207"/>
      <c r="F116" s="81">
        <f t="shared" si="1"/>
        <v>0</v>
      </c>
      <c r="G116" s="193" t="e">
        <f>+D116*(1+#REF!)</f>
        <v>#REF!</v>
      </c>
      <c r="H116" s="194"/>
      <c r="I116" s="194"/>
    </row>
    <row r="117" spans="1:9" s="47" customFormat="1" ht="32.25" customHeight="1">
      <c r="A117" s="119" t="s">
        <v>20</v>
      </c>
      <c r="B117" s="100" t="s">
        <v>207</v>
      </c>
      <c r="C117" s="118" t="s">
        <v>5</v>
      </c>
      <c r="D117" s="120">
        <v>13</v>
      </c>
      <c r="E117" s="214"/>
      <c r="F117" s="81">
        <f t="shared" si="1"/>
        <v>0</v>
      </c>
      <c r="G117" s="193"/>
      <c r="H117" s="194"/>
      <c r="I117" s="194"/>
    </row>
    <row r="118" spans="1:9" s="47" customFormat="1" ht="30" customHeight="1">
      <c r="A118" s="121" t="s">
        <v>21</v>
      </c>
      <c r="B118" s="108" t="s">
        <v>208</v>
      </c>
      <c r="C118" s="122" t="s">
        <v>5</v>
      </c>
      <c r="D118" s="123">
        <v>1</v>
      </c>
      <c r="E118" s="215"/>
      <c r="F118" s="81"/>
      <c r="G118" s="193" t="e">
        <f>+D117*(1+#REF!)</f>
        <v>#REF!</v>
      </c>
      <c r="H118" s="194"/>
      <c r="I118" s="194"/>
    </row>
    <row r="119" spans="1:9" s="47" customFormat="1" ht="42" customHeight="1">
      <c r="A119" s="124"/>
      <c r="B119" s="125" t="s">
        <v>287</v>
      </c>
      <c r="C119" s="124"/>
      <c r="D119" s="124"/>
      <c r="E119" s="216"/>
      <c r="F119" s="128">
        <f>SUM(F13:F118)</f>
        <v>0</v>
      </c>
      <c r="G119" s="193"/>
      <c r="H119" s="194"/>
      <c r="I119" s="194"/>
    </row>
    <row r="120" spans="1:9" s="47" customFormat="1" ht="72.599999999999994" customHeight="1">
      <c r="A120" s="124"/>
      <c r="B120" s="125" t="s">
        <v>353</v>
      </c>
      <c r="C120" s="125" t="s">
        <v>219</v>
      </c>
      <c r="D120" s="125">
        <v>7.5</v>
      </c>
      <c r="E120" s="216"/>
      <c r="F120" s="128">
        <f>SUM(F119*0.075)</f>
        <v>0</v>
      </c>
      <c r="G120" s="193"/>
      <c r="H120" s="194"/>
      <c r="I120" s="194"/>
    </row>
    <row r="121" spans="1:9" s="47" customFormat="1" ht="76.150000000000006" customHeight="1">
      <c r="A121" s="126"/>
      <c r="B121" s="127" t="s">
        <v>354</v>
      </c>
      <c r="C121" s="126"/>
      <c r="D121" s="126"/>
      <c r="E121" s="58"/>
      <c r="F121" s="128">
        <f>SUM(F120+F119)</f>
        <v>0</v>
      </c>
      <c r="G121" s="193"/>
      <c r="H121" s="194"/>
      <c r="I121" s="194"/>
    </row>
    <row r="122" spans="1:9" s="47" customFormat="1" ht="30" customHeight="1">
      <c r="A122" s="57"/>
      <c r="B122" s="57"/>
      <c r="C122" s="57"/>
      <c r="D122" s="57"/>
      <c r="E122" s="58"/>
      <c r="F122" s="58"/>
      <c r="G122" s="193"/>
      <c r="H122" s="194"/>
      <c r="I122" s="194"/>
    </row>
    <row r="123" spans="1:9" s="47" customFormat="1" ht="28.5" customHeight="1" thickBot="1">
      <c r="A123" s="59"/>
      <c r="B123" s="60" t="s">
        <v>221</v>
      </c>
      <c r="C123" s="59"/>
      <c r="D123" s="59"/>
      <c r="E123" s="217"/>
      <c r="F123" s="61"/>
      <c r="G123" s="193"/>
      <c r="H123" s="194"/>
      <c r="I123" s="194"/>
    </row>
    <row r="124" spans="1:9" s="47" customFormat="1" ht="63.75" customHeight="1">
      <c r="A124" s="62" t="s">
        <v>222</v>
      </c>
      <c r="B124" s="63" t="s">
        <v>25</v>
      </c>
      <c r="C124" s="64" t="s">
        <v>0</v>
      </c>
      <c r="D124" s="65" t="s">
        <v>17</v>
      </c>
      <c r="E124" s="218" t="s">
        <v>78</v>
      </c>
      <c r="F124" s="66" t="s">
        <v>77</v>
      </c>
      <c r="G124" s="193" t="e">
        <f>+C124*(1+#REF!)</f>
        <v>#VALUE!</v>
      </c>
      <c r="H124" s="194"/>
      <c r="I124" s="194"/>
    </row>
    <row r="125" spans="1:9" s="47" customFormat="1" ht="30" customHeight="1">
      <c r="A125" s="121" t="s">
        <v>223</v>
      </c>
      <c r="B125" s="101" t="s">
        <v>224</v>
      </c>
      <c r="C125" s="101" t="s">
        <v>4</v>
      </c>
      <c r="D125" s="101">
        <v>70</v>
      </c>
      <c r="E125" s="195"/>
      <c r="F125" s="132">
        <f>SUM(D125*E125)</f>
        <v>0</v>
      </c>
      <c r="G125" s="193"/>
      <c r="H125" s="194"/>
      <c r="I125" s="194"/>
    </row>
    <row r="126" spans="1:9" s="47" customFormat="1" ht="30" customHeight="1">
      <c r="A126" s="121" t="s">
        <v>225</v>
      </c>
      <c r="B126" s="101" t="s">
        <v>226</v>
      </c>
      <c r="C126" s="101" t="s">
        <v>5</v>
      </c>
      <c r="D126" s="101">
        <v>4</v>
      </c>
      <c r="E126" s="195"/>
      <c r="F126" s="132">
        <f t="shared" ref="F126:F164" si="2">SUM(D126*E126)</f>
        <v>0</v>
      </c>
      <c r="G126" s="193"/>
      <c r="H126" s="194"/>
      <c r="I126" s="194"/>
    </row>
    <row r="127" spans="1:9" s="47" customFormat="1" ht="30" customHeight="1">
      <c r="A127" s="121" t="s">
        <v>227</v>
      </c>
      <c r="B127" s="101" t="s">
        <v>228</v>
      </c>
      <c r="C127" s="101" t="s">
        <v>5</v>
      </c>
      <c r="D127" s="101">
        <v>1</v>
      </c>
      <c r="E127" s="195"/>
      <c r="F127" s="132">
        <f t="shared" si="2"/>
        <v>0</v>
      </c>
      <c r="G127" s="193"/>
      <c r="H127" s="194"/>
      <c r="I127" s="194"/>
    </row>
    <row r="128" spans="1:9" ht="27.75" customHeight="1">
      <c r="A128" s="129" t="s">
        <v>229</v>
      </c>
      <c r="B128" s="130" t="s">
        <v>230</v>
      </c>
      <c r="C128" s="130" t="s">
        <v>5</v>
      </c>
      <c r="D128" s="130">
        <v>3</v>
      </c>
      <c r="E128" s="219"/>
      <c r="F128" s="132">
        <f t="shared" si="2"/>
        <v>0</v>
      </c>
      <c r="G128" s="67"/>
    </row>
    <row r="129" spans="1:9" s="47" customFormat="1" ht="30" customHeight="1">
      <c r="A129" s="121" t="s">
        <v>231</v>
      </c>
      <c r="B129" s="101" t="s">
        <v>232</v>
      </c>
      <c r="C129" s="118" t="s">
        <v>4</v>
      </c>
      <c r="D129" s="131">
        <v>5110</v>
      </c>
      <c r="E129" s="195"/>
      <c r="F129" s="132">
        <f t="shared" si="2"/>
        <v>0</v>
      </c>
      <c r="G129" s="194"/>
      <c r="H129" s="194"/>
      <c r="I129" s="194"/>
    </row>
    <row r="130" spans="1:9" s="47" customFormat="1" ht="30" customHeight="1">
      <c r="A130" s="121" t="s">
        <v>233</v>
      </c>
      <c r="B130" s="101" t="s">
        <v>234</v>
      </c>
      <c r="C130" s="118" t="s">
        <v>4</v>
      </c>
      <c r="D130" s="101">
        <v>140</v>
      </c>
      <c r="E130" s="195"/>
      <c r="F130" s="132">
        <f t="shared" si="2"/>
        <v>0</v>
      </c>
      <c r="G130" s="194"/>
      <c r="H130" s="194"/>
      <c r="I130" s="194"/>
    </row>
    <row r="131" spans="1:9" s="47" customFormat="1" ht="30" customHeight="1">
      <c r="A131" s="121" t="s">
        <v>235</v>
      </c>
      <c r="B131" s="101" t="s">
        <v>236</v>
      </c>
      <c r="C131" s="118" t="s">
        <v>5</v>
      </c>
      <c r="D131" s="101">
        <v>1</v>
      </c>
      <c r="E131" s="195"/>
      <c r="F131" s="132">
        <f t="shared" si="2"/>
        <v>0</v>
      </c>
      <c r="G131" s="194"/>
      <c r="H131" s="194"/>
      <c r="I131" s="194"/>
    </row>
    <row r="132" spans="1:9" s="47" customFormat="1" ht="30" customHeight="1">
      <c r="A132" s="121" t="s">
        <v>237</v>
      </c>
      <c r="B132" s="101" t="s">
        <v>238</v>
      </c>
      <c r="C132" s="118" t="s">
        <v>5</v>
      </c>
      <c r="D132" s="101">
        <v>3</v>
      </c>
      <c r="E132" s="195"/>
      <c r="F132" s="132">
        <f t="shared" si="2"/>
        <v>0</v>
      </c>
      <c r="G132" s="194"/>
      <c r="H132" s="194"/>
      <c r="I132" s="194"/>
    </row>
    <row r="133" spans="1:9" s="47" customFormat="1" ht="30" customHeight="1">
      <c r="A133" s="121" t="s">
        <v>239</v>
      </c>
      <c r="B133" s="101" t="s">
        <v>240</v>
      </c>
      <c r="C133" s="118" t="s">
        <v>5</v>
      </c>
      <c r="D133" s="101">
        <v>1</v>
      </c>
      <c r="E133" s="195"/>
      <c r="F133" s="132">
        <f t="shared" si="2"/>
        <v>0</v>
      </c>
      <c r="G133" s="194"/>
      <c r="H133" s="194"/>
      <c r="I133" s="194"/>
    </row>
    <row r="134" spans="1:9" s="47" customFormat="1" ht="30" customHeight="1">
      <c r="A134" s="121" t="s">
        <v>241</v>
      </c>
      <c r="B134" s="101" t="s">
        <v>242</v>
      </c>
      <c r="C134" s="118" t="s">
        <v>5</v>
      </c>
      <c r="D134" s="101">
        <v>4</v>
      </c>
      <c r="E134" s="195"/>
      <c r="F134" s="132">
        <f t="shared" si="2"/>
        <v>0</v>
      </c>
      <c r="G134" s="194"/>
      <c r="H134" s="194"/>
      <c r="I134" s="194"/>
    </row>
    <row r="135" spans="1:9" s="47" customFormat="1" ht="30" customHeight="1">
      <c r="A135" s="121" t="s">
        <v>243</v>
      </c>
      <c r="B135" s="101" t="s">
        <v>244</v>
      </c>
      <c r="C135" s="118" t="s">
        <v>5</v>
      </c>
      <c r="D135" s="101">
        <v>1</v>
      </c>
      <c r="E135" s="195"/>
      <c r="F135" s="132">
        <f t="shared" si="2"/>
        <v>0</v>
      </c>
      <c r="G135" s="194"/>
      <c r="H135" s="194"/>
      <c r="I135" s="194"/>
    </row>
    <row r="136" spans="1:9" s="47" customFormat="1" ht="30" customHeight="1">
      <c r="A136" s="133" t="s">
        <v>245</v>
      </c>
      <c r="B136" s="101" t="s">
        <v>246</v>
      </c>
      <c r="C136" s="118" t="s">
        <v>5</v>
      </c>
      <c r="D136" s="101">
        <v>2</v>
      </c>
      <c r="E136" s="195"/>
      <c r="F136" s="132">
        <f t="shared" si="2"/>
        <v>0</v>
      </c>
      <c r="G136" s="194"/>
      <c r="H136" s="194"/>
      <c r="I136" s="194"/>
    </row>
    <row r="137" spans="1:9" s="47" customFormat="1" ht="44.25" customHeight="1">
      <c r="A137" s="134" t="s">
        <v>329</v>
      </c>
      <c r="B137" s="135" t="s">
        <v>332</v>
      </c>
      <c r="C137" s="136" t="s">
        <v>5</v>
      </c>
      <c r="D137" s="135">
        <v>10</v>
      </c>
      <c r="E137" s="195"/>
      <c r="F137" s="132">
        <f t="shared" si="2"/>
        <v>0</v>
      </c>
      <c r="G137" s="194"/>
      <c r="H137" s="194"/>
      <c r="I137" s="194"/>
    </row>
    <row r="138" spans="1:9" s="47" customFormat="1" ht="42" customHeight="1">
      <c r="A138" s="134" t="s">
        <v>330</v>
      </c>
      <c r="B138" s="135" t="s">
        <v>333</v>
      </c>
      <c r="C138" s="136" t="s">
        <v>5</v>
      </c>
      <c r="D138" s="135">
        <v>1</v>
      </c>
      <c r="E138" s="195"/>
      <c r="F138" s="132">
        <f t="shared" si="2"/>
        <v>0</v>
      </c>
      <c r="G138" s="194"/>
      <c r="H138" s="194"/>
      <c r="I138" s="194"/>
    </row>
    <row r="139" spans="1:9" s="47" customFormat="1" ht="30" customHeight="1">
      <c r="A139" s="121" t="s">
        <v>247</v>
      </c>
      <c r="B139" s="101" t="s">
        <v>248</v>
      </c>
      <c r="C139" s="118" t="s">
        <v>5</v>
      </c>
      <c r="D139" s="101">
        <v>19</v>
      </c>
      <c r="E139" s="195"/>
      <c r="F139" s="132">
        <f t="shared" si="2"/>
        <v>0</v>
      </c>
      <c r="G139" s="194"/>
      <c r="H139" s="194"/>
      <c r="I139" s="194"/>
    </row>
    <row r="140" spans="1:9" s="47" customFormat="1" ht="38.25" customHeight="1">
      <c r="A140" s="121" t="s">
        <v>249</v>
      </c>
      <c r="B140" s="101" t="s">
        <v>250</v>
      </c>
      <c r="C140" s="118" t="s">
        <v>4</v>
      </c>
      <c r="D140" s="101">
        <v>100</v>
      </c>
      <c r="E140" s="195"/>
      <c r="F140" s="132">
        <f t="shared" si="2"/>
        <v>0</v>
      </c>
      <c r="G140" s="194"/>
      <c r="H140" s="194"/>
      <c r="I140" s="194"/>
    </row>
    <row r="141" spans="1:9" s="47" customFormat="1" ht="42.75" customHeight="1">
      <c r="A141" s="121" t="s">
        <v>251</v>
      </c>
      <c r="B141" s="101" t="s">
        <v>252</v>
      </c>
      <c r="C141" s="118" t="s">
        <v>4</v>
      </c>
      <c r="D141" s="101">
        <v>100</v>
      </c>
      <c r="E141" s="195"/>
      <c r="F141" s="132">
        <f t="shared" si="2"/>
        <v>0</v>
      </c>
      <c r="G141" s="194"/>
      <c r="H141" s="194"/>
      <c r="I141" s="194"/>
    </row>
    <row r="142" spans="1:9" s="47" customFormat="1" ht="36.75" customHeight="1">
      <c r="A142" s="134" t="s">
        <v>331</v>
      </c>
      <c r="B142" s="135" t="s">
        <v>334</v>
      </c>
      <c r="C142" s="136" t="s">
        <v>4</v>
      </c>
      <c r="D142" s="135">
        <v>270</v>
      </c>
      <c r="E142" s="195"/>
      <c r="F142" s="132">
        <f t="shared" si="2"/>
        <v>0</v>
      </c>
      <c r="G142" s="194"/>
      <c r="H142" s="194"/>
      <c r="I142" s="194"/>
    </row>
    <row r="143" spans="1:9" s="47" customFormat="1" ht="30" customHeight="1">
      <c r="A143" s="121" t="s">
        <v>253</v>
      </c>
      <c r="B143" s="101" t="s">
        <v>254</v>
      </c>
      <c r="C143" s="118" t="s">
        <v>5</v>
      </c>
      <c r="D143" s="101">
        <v>1</v>
      </c>
      <c r="E143" s="195"/>
      <c r="F143" s="132">
        <f t="shared" si="2"/>
        <v>0</v>
      </c>
      <c r="G143" s="194"/>
      <c r="H143" s="194"/>
      <c r="I143" s="194"/>
    </row>
    <row r="144" spans="1:9" s="47" customFormat="1" ht="30" customHeight="1">
      <c r="A144" s="133" t="s">
        <v>255</v>
      </c>
      <c r="B144" s="101" t="s">
        <v>256</v>
      </c>
      <c r="C144" s="118" t="s">
        <v>4</v>
      </c>
      <c r="D144" s="131">
        <v>1365</v>
      </c>
      <c r="E144" s="195"/>
      <c r="F144" s="132">
        <f t="shared" si="2"/>
        <v>0</v>
      </c>
      <c r="G144" s="194"/>
      <c r="H144" s="194"/>
      <c r="I144" s="194"/>
    </row>
    <row r="145" spans="1:9" s="47" customFormat="1" ht="37.5" customHeight="1">
      <c r="A145" s="137" t="s">
        <v>327</v>
      </c>
      <c r="B145" s="135" t="s">
        <v>328</v>
      </c>
      <c r="C145" s="138"/>
      <c r="D145" s="139"/>
      <c r="E145" s="195"/>
      <c r="F145" s="132">
        <f t="shared" si="2"/>
        <v>0</v>
      </c>
      <c r="G145" s="194"/>
      <c r="H145" s="194"/>
      <c r="I145" s="194"/>
    </row>
    <row r="146" spans="1:9" s="47" customFormat="1" ht="30" customHeight="1">
      <c r="A146" s="121" t="s">
        <v>257</v>
      </c>
      <c r="B146" s="101" t="s">
        <v>258</v>
      </c>
      <c r="C146" s="118" t="s">
        <v>5</v>
      </c>
      <c r="D146" s="101">
        <v>1</v>
      </c>
      <c r="E146" s="195"/>
      <c r="F146" s="132">
        <f t="shared" si="2"/>
        <v>0</v>
      </c>
      <c r="G146" s="194"/>
      <c r="H146" s="194"/>
      <c r="I146" s="194"/>
    </row>
    <row r="147" spans="1:9" s="47" customFormat="1" ht="30" customHeight="1">
      <c r="A147" s="121" t="s">
        <v>259</v>
      </c>
      <c r="B147" s="101" t="s">
        <v>260</v>
      </c>
      <c r="C147" s="118" t="s">
        <v>5</v>
      </c>
      <c r="D147" s="101">
        <v>3</v>
      </c>
      <c r="E147" s="195"/>
      <c r="F147" s="132">
        <f t="shared" si="2"/>
        <v>0</v>
      </c>
      <c r="G147" s="194"/>
      <c r="H147" s="194"/>
      <c r="I147" s="194"/>
    </row>
    <row r="148" spans="1:9" s="47" customFormat="1" ht="30" customHeight="1">
      <c r="A148" s="133" t="s">
        <v>261</v>
      </c>
      <c r="B148" s="101" t="s">
        <v>262</v>
      </c>
      <c r="C148" s="118" t="s">
        <v>5</v>
      </c>
      <c r="D148" s="101">
        <v>2</v>
      </c>
      <c r="E148" s="195"/>
      <c r="F148" s="132">
        <f t="shared" si="2"/>
        <v>0</v>
      </c>
      <c r="G148" s="194"/>
      <c r="H148" s="194"/>
      <c r="I148" s="194"/>
    </row>
    <row r="149" spans="1:9" s="47" customFormat="1" ht="30" customHeight="1">
      <c r="A149" s="133" t="s">
        <v>263</v>
      </c>
      <c r="B149" s="101" t="s">
        <v>265</v>
      </c>
      <c r="C149" s="118" t="s">
        <v>5</v>
      </c>
      <c r="D149" s="101">
        <v>1</v>
      </c>
      <c r="E149" s="195"/>
      <c r="F149" s="132">
        <f t="shared" si="2"/>
        <v>0</v>
      </c>
      <c r="G149" s="194"/>
      <c r="H149" s="194"/>
      <c r="I149" s="194"/>
    </row>
    <row r="150" spans="1:9" s="47" customFormat="1" ht="30" customHeight="1">
      <c r="A150" s="121" t="s">
        <v>264</v>
      </c>
      <c r="B150" s="101" t="s">
        <v>266</v>
      </c>
      <c r="C150" s="118" t="s">
        <v>5</v>
      </c>
      <c r="D150" s="101">
        <v>1</v>
      </c>
      <c r="E150" s="195"/>
      <c r="F150" s="132">
        <f t="shared" si="2"/>
        <v>0</v>
      </c>
      <c r="G150" s="194"/>
      <c r="H150" s="194"/>
      <c r="I150" s="194"/>
    </row>
    <row r="151" spans="1:9" s="47" customFormat="1" ht="30" customHeight="1">
      <c r="A151" s="121" t="s">
        <v>267</v>
      </c>
      <c r="B151" s="101" t="s">
        <v>268</v>
      </c>
      <c r="C151" s="118" t="s">
        <v>5</v>
      </c>
      <c r="D151" s="101">
        <v>1</v>
      </c>
      <c r="E151" s="195"/>
      <c r="F151" s="132">
        <f t="shared" si="2"/>
        <v>0</v>
      </c>
      <c r="G151" s="194"/>
      <c r="H151" s="194"/>
      <c r="I151" s="194"/>
    </row>
    <row r="152" spans="1:9" s="47" customFormat="1" ht="30" customHeight="1">
      <c r="A152" s="121" t="s">
        <v>269</v>
      </c>
      <c r="B152" s="101" t="s">
        <v>270</v>
      </c>
      <c r="C152" s="118" t="s">
        <v>5</v>
      </c>
      <c r="D152" s="101">
        <v>1</v>
      </c>
      <c r="E152" s="195"/>
      <c r="F152" s="132">
        <f t="shared" si="2"/>
        <v>0</v>
      </c>
      <c r="G152" s="194"/>
      <c r="H152" s="194"/>
      <c r="I152" s="194"/>
    </row>
    <row r="153" spans="1:9" s="47" customFormat="1" ht="42.75" customHeight="1" thickBot="1">
      <c r="A153" s="140" t="s">
        <v>271</v>
      </c>
      <c r="B153" s="141" t="s">
        <v>272</v>
      </c>
      <c r="C153" s="142" t="s">
        <v>4</v>
      </c>
      <c r="D153" s="143">
        <v>1390</v>
      </c>
      <c r="E153" s="220"/>
      <c r="F153" s="132">
        <f t="shared" si="2"/>
        <v>0</v>
      </c>
      <c r="G153" s="194"/>
      <c r="H153" s="194"/>
      <c r="I153" s="194"/>
    </row>
    <row r="154" spans="1:9" s="47" customFormat="1" ht="40.5" customHeight="1">
      <c r="A154" s="144" t="s">
        <v>273</v>
      </c>
      <c r="B154" s="145" t="s">
        <v>274</v>
      </c>
      <c r="C154" s="146" t="s">
        <v>4</v>
      </c>
      <c r="D154" s="145">
        <v>50</v>
      </c>
      <c r="E154" s="221"/>
      <c r="F154" s="132">
        <f t="shared" si="2"/>
        <v>0</v>
      </c>
      <c r="G154" s="194"/>
      <c r="H154" s="194"/>
      <c r="I154" s="194"/>
    </row>
    <row r="155" spans="1:9" s="47" customFormat="1" ht="37.5" customHeight="1">
      <c r="A155" s="147" t="s">
        <v>275</v>
      </c>
      <c r="B155" s="101" t="s">
        <v>280</v>
      </c>
      <c r="C155" s="118" t="s">
        <v>4</v>
      </c>
      <c r="D155" s="101">
        <v>175</v>
      </c>
      <c r="E155" s="195"/>
      <c r="F155" s="132">
        <f t="shared" si="2"/>
        <v>0</v>
      </c>
      <c r="G155" s="194"/>
      <c r="H155" s="194"/>
      <c r="I155" s="194"/>
    </row>
    <row r="156" spans="1:9" s="47" customFormat="1" ht="30" customHeight="1">
      <c r="A156" s="147" t="s">
        <v>276</v>
      </c>
      <c r="B156" s="101" t="s">
        <v>277</v>
      </c>
      <c r="C156" s="118" t="s">
        <v>5</v>
      </c>
      <c r="D156" s="101">
        <v>1</v>
      </c>
      <c r="E156" s="195"/>
      <c r="F156" s="132">
        <f t="shared" si="2"/>
        <v>0</v>
      </c>
      <c r="G156" s="194"/>
      <c r="H156" s="194"/>
      <c r="I156" s="194"/>
    </row>
    <row r="157" spans="1:9" s="47" customFormat="1" ht="30" customHeight="1">
      <c r="A157" s="148" t="s">
        <v>278</v>
      </c>
      <c r="B157" s="101" t="s">
        <v>279</v>
      </c>
      <c r="C157" s="148" t="s">
        <v>5</v>
      </c>
      <c r="D157" s="131">
        <v>2</v>
      </c>
      <c r="E157" s="195"/>
      <c r="F157" s="132">
        <f t="shared" si="2"/>
        <v>0</v>
      </c>
      <c r="G157" s="194"/>
      <c r="H157" s="194"/>
      <c r="I157" s="194"/>
    </row>
    <row r="158" spans="1:9" s="47" customFormat="1" ht="36.75" customHeight="1">
      <c r="A158" s="148" t="s">
        <v>281</v>
      </c>
      <c r="B158" s="101" t="s">
        <v>282</v>
      </c>
      <c r="C158" s="148" t="s">
        <v>49</v>
      </c>
      <c r="D158" s="131">
        <v>4</v>
      </c>
      <c r="E158" s="195"/>
      <c r="F158" s="132">
        <f t="shared" si="2"/>
        <v>0</v>
      </c>
      <c r="G158" s="194"/>
      <c r="H158" s="194"/>
      <c r="I158" s="194"/>
    </row>
    <row r="159" spans="1:9" s="47" customFormat="1" ht="36.75" customHeight="1">
      <c r="A159" s="149" t="s">
        <v>335</v>
      </c>
      <c r="B159" s="135" t="s">
        <v>342</v>
      </c>
      <c r="C159" s="150"/>
      <c r="D159" s="151"/>
      <c r="E159" s="195"/>
      <c r="F159" s="132">
        <f t="shared" si="2"/>
        <v>0</v>
      </c>
      <c r="G159" s="194"/>
      <c r="H159" s="194"/>
      <c r="I159" s="194"/>
    </row>
    <row r="160" spans="1:9" s="47" customFormat="1" ht="36.75" customHeight="1">
      <c r="A160" s="149" t="s">
        <v>336</v>
      </c>
      <c r="B160" s="135" t="s">
        <v>343</v>
      </c>
      <c r="C160" s="149" t="s">
        <v>5</v>
      </c>
      <c r="D160" s="152">
        <v>3</v>
      </c>
      <c r="E160" s="195"/>
      <c r="F160" s="132">
        <f t="shared" si="2"/>
        <v>0</v>
      </c>
      <c r="G160" s="194"/>
      <c r="H160" s="194"/>
      <c r="I160" s="194"/>
    </row>
    <row r="161" spans="1:10" s="47" customFormat="1" ht="36.75" customHeight="1">
      <c r="A161" s="149" t="s">
        <v>337</v>
      </c>
      <c r="B161" s="135" t="s">
        <v>344</v>
      </c>
      <c r="C161" s="149" t="s">
        <v>5</v>
      </c>
      <c r="D161" s="152">
        <v>4</v>
      </c>
      <c r="E161" s="195"/>
      <c r="F161" s="132">
        <f t="shared" si="2"/>
        <v>0</v>
      </c>
      <c r="G161" s="194"/>
      <c r="H161" s="194"/>
      <c r="I161" s="194"/>
    </row>
    <row r="162" spans="1:10" s="47" customFormat="1" ht="36.75" customHeight="1">
      <c r="A162" s="149" t="s">
        <v>338</v>
      </c>
      <c r="B162" s="135" t="s">
        <v>345</v>
      </c>
      <c r="C162" s="149" t="s">
        <v>5</v>
      </c>
      <c r="D162" s="152">
        <v>1</v>
      </c>
      <c r="E162" s="195"/>
      <c r="F162" s="132">
        <f t="shared" si="2"/>
        <v>0</v>
      </c>
      <c r="G162" s="194"/>
      <c r="H162" s="194"/>
      <c r="I162" s="194"/>
    </row>
    <row r="163" spans="1:10" s="47" customFormat="1" ht="36.75" customHeight="1">
      <c r="A163" s="149" t="s">
        <v>339</v>
      </c>
      <c r="B163" s="135" t="s">
        <v>346</v>
      </c>
      <c r="C163" s="149" t="s">
        <v>5</v>
      </c>
      <c r="D163" s="152">
        <v>2</v>
      </c>
      <c r="E163" s="195"/>
      <c r="F163" s="132">
        <f t="shared" si="2"/>
        <v>0</v>
      </c>
      <c r="G163" s="194"/>
      <c r="H163" s="194"/>
      <c r="I163" s="194"/>
    </row>
    <row r="164" spans="1:10" s="47" customFormat="1" ht="36.75" customHeight="1">
      <c r="A164" s="149" t="s">
        <v>340</v>
      </c>
      <c r="B164" s="135" t="s">
        <v>347</v>
      </c>
      <c r="C164" s="149" t="s">
        <v>5</v>
      </c>
      <c r="D164" s="152">
        <v>1</v>
      </c>
      <c r="E164" s="195"/>
      <c r="F164" s="132">
        <f t="shared" si="2"/>
        <v>0</v>
      </c>
      <c r="G164" s="194"/>
      <c r="H164" s="194"/>
      <c r="I164" s="194"/>
    </row>
    <row r="165" spans="1:10" s="47" customFormat="1" ht="36.75" customHeight="1">
      <c r="A165" s="149" t="s">
        <v>341</v>
      </c>
      <c r="B165" s="135" t="s">
        <v>348</v>
      </c>
      <c r="C165" s="149" t="s">
        <v>5</v>
      </c>
      <c r="D165" s="152">
        <v>1</v>
      </c>
      <c r="E165" s="195"/>
      <c r="F165" s="132"/>
      <c r="G165" s="194"/>
      <c r="H165" s="194"/>
      <c r="I165" s="194"/>
    </row>
    <row r="166" spans="1:10" s="47" customFormat="1" ht="31.15" customHeight="1">
      <c r="A166" s="124"/>
      <c r="B166" s="125" t="s">
        <v>288</v>
      </c>
      <c r="C166" s="124"/>
      <c r="D166" s="124"/>
      <c r="E166" s="216"/>
      <c r="F166" s="128">
        <f>SUM(F125:F165)</f>
        <v>0</v>
      </c>
      <c r="G166" s="194"/>
      <c r="H166" s="194"/>
      <c r="I166" s="194"/>
    </row>
    <row r="167" spans="1:10" s="47" customFormat="1" ht="75" customHeight="1">
      <c r="A167" s="124"/>
      <c r="B167" s="154" t="s">
        <v>353</v>
      </c>
      <c r="C167" s="149" t="s">
        <v>219</v>
      </c>
      <c r="D167" s="233">
        <v>10</v>
      </c>
      <c r="E167" s="232"/>
      <c r="F167" s="155">
        <f>SUM(F166*0.1)</f>
        <v>0</v>
      </c>
      <c r="G167" s="194"/>
      <c r="H167" s="194"/>
      <c r="I167" s="194"/>
    </row>
    <row r="168" spans="1:10" s="47" customFormat="1" ht="73.900000000000006" customHeight="1">
      <c r="A168" s="124"/>
      <c r="B168" s="127" t="s">
        <v>355</v>
      </c>
      <c r="C168" s="124"/>
      <c r="D168" s="124"/>
      <c r="E168" s="216"/>
      <c r="F168" s="155">
        <f>SUM(F167+F166)</f>
        <v>0</v>
      </c>
      <c r="G168" s="194"/>
      <c r="H168" s="194"/>
      <c r="I168" s="194"/>
    </row>
    <row r="169" spans="1:10" s="47" customFormat="1" ht="34.9" customHeight="1">
      <c r="A169" s="222"/>
      <c r="B169" s="222"/>
      <c r="C169" s="222"/>
      <c r="D169" s="222"/>
      <c r="E169" s="223"/>
      <c r="F169" s="224"/>
      <c r="G169" s="194"/>
      <c r="H169" s="194"/>
      <c r="I169" s="194"/>
    </row>
    <row r="170" spans="1:10" s="47" customFormat="1" ht="4.9000000000000004" hidden="1" customHeight="1" thickBot="1">
      <c r="A170" s="245"/>
      <c r="B170" s="246"/>
      <c r="C170" s="246"/>
      <c r="D170" s="246"/>
      <c r="E170" s="246"/>
      <c r="F170" s="247"/>
      <c r="G170" s="69"/>
      <c r="H170" s="69"/>
      <c r="I170" s="69"/>
      <c r="J170" s="70"/>
    </row>
    <row r="171" spans="1:10" s="47" customFormat="1" ht="92.65" customHeight="1">
      <c r="A171" s="225"/>
      <c r="B171" s="158" t="s">
        <v>356</v>
      </c>
      <c r="C171" s="225"/>
      <c r="D171" s="225"/>
      <c r="E171" s="216"/>
      <c r="F171" s="155">
        <f>SUM(F168+F121)</f>
        <v>0</v>
      </c>
      <c r="G171" s="194"/>
      <c r="H171" s="194"/>
      <c r="I171" s="194"/>
    </row>
    <row r="172" spans="1:10">
      <c r="A172" s="226"/>
      <c r="B172" s="227"/>
      <c r="C172" s="228"/>
      <c r="D172" s="229"/>
      <c r="E172" s="230"/>
      <c r="F172" s="230"/>
    </row>
  </sheetData>
  <sheetProtection password="9E39" sheet="1" objects="1" scenarios="1"/>
  <mergeCells count="8">
    <mergeCell ref="A9:F9"/>
    <mergeCell ref="A170:F170"/>
    <mergeCell ref="A3:F3"/>
    <mergeCell ref="A4:F4"/>
    <mergeCell ref="A5:F5"/>
    <mergeCell ref="A6:F6"/>
    <mergeCell ref="A7:F7"/>
    <mergeCell ref="A8:F8"/>
  </mergeCells>
  <printOptions horizontalCentered="1"/>
  <pageMargins left="0.7" right="0.7" top="0.4" bottom="0.85" header="0.2" footer="0.3"/>
  <pageSetup scale="70" firstPageNumber="11" fitToHeight="0" orientation="portrait" useFirstPageNumber="1" r:id="rId1"/>
  <headerFooter>
    <oddHeader xml:space="preserve">&amp;RIFB #14-2404-OV
Adden. #2. </oddHeader>
    <oddFooter>&amp;L&amp;14Bidder:_________________________________________________
Authorized Signature:_____________________________________________&amp;R&amp;14 00300-&amp;P
Bid "B", IFB #14-2404-OV,
 Based on 720 Calendar Day Completion
Addendum #2</oddFooter>
  </headerFooter>
  <rowBreaks count="8" manualBreakCount="8">
    <brk id="31" max="6" man="1"/>
    <brk id="51" max="6" man="1"/>
    <brk id="69" max="6" man="1"/>
    <brk id="86" max="5" man="1"/>
    <brk id="106" max="6" man="1"/>
    <brk id="122" max="6" man="1"/>
    <brk id="142" max="6" man="1"/>
    <brk id="16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23"/>
  <sheetViews>
    <sheetView topLeftCell="D1" zoomScaleNormal="100" workbookViewId="0">
      <selection activeCell="H3" sqref="H3"/>
    </sheetView>
  </sheetViews>
  <sheetFormatPr defaultRowHeight="15"/>
  <cols>
    <col min="2" max="2" width="9" customWidth="1"/>
    <col min="3" max="3" width="58.7109375" hidden="1" customWidth="1"/>
    <col min="4" max="4" width="51.7109375" customWidth="1"/>
    <col min="5" max="5" width="8.28515625" customWidth="1"/>
  </cols>
  <sheetData>
    <row r="1" spans="3:11" ht="89.65" customHeight="1">
      <c r="D1" s="14" t="s">
        <v>304</v>
      </c>
      <c r="E1" s="2"/>
      <c r="F1" s="2"/>
      <c r="G1" s="2"/>
      <c r="H1" s="2"/>
      <c r="I1" s="2"/>
      <c r="J1" s="2"/>
      <c r="K1" s="2"/>
    </row>
    <row r="2" spans="3:11">
      <c r="C2" s="2"/>
      <c r="D2" s="2"/>
      <c r="E2" s="2"/>
      <c r="F2" s="2"/>
      <c r="G2" s="2"/>
      <c r="H2" s="2"/>
      <c r="I2" s="2"/>
      <c r="J2" s="2"/>
      <c r="K2" s="2"/>
    </row>
    <row r="5" spans="3:11" ht="18">
      <c r="D5" s="3" t="s">
        <v>84</v>
      </c>
      <c r="E5" s="4" t="s">
        <v>145</v>
      </c>
    </row>
    <row r="8" spans="3:11">
      <c r="D8" t="s">
        <v>85</v>
      </c>
      <c r="E8" t="s">
        <v>45</v>
      </c>
    </row>
    <row r="9" spans="3:11">
      <c r="D9" t="s">
        <v>86</v>
      </c>
      <c r="E9" t="s">
        <v>7</v>
      </c>
    </row>
    <row r="10" spans="3:11">
      <c r="D10" t="s">
        <v>87</v>
      </c>
      <c r="E10" t="s">
        <v>49</v>
      </c>
    </row>
    <row r="11" spans="3:11">
      <c r="D11" t="s">
        <v>88</v>
      </c>
      <c r="E11" t="s">
        <v>5</v>
      </c>
    </row>
    <row r="12" spans="3:11">
      <c r="D12" t="s">
        <v>89</v>
      </c>
      <c r="E12" t="s">
        <v>83</v>
      </c>
    </row>
    <row r="13" spans="3:11">
      <c r="D13" t="s">
        <v>90</v>
      </c>
      <c r="E13" t="s">
        <v>91</v>
      </c>
    </row>
    <row r="14" spans="3:11">
      <c r="D14" t="s">
        <v>92</v>
      </c>
      <c r="E14" t="s">
        <v>30</v>
      </c>
    </row>
    <row r="15" spans="3:11">
      <c r="D15" t="s">
        <v>93</v>
      </c>
      <c r="E15" t="s">
        <v>81</v>
      </c>
    </row>
    <row r="16" spans="3:11">
      <c r="D16" t="s">
        <v>94</v>
      </c>
      <c r="E16" t="s">
        <v>4</v>
      </c>
    </row>
    <row r="17" spans="4:5">
      <c r="D17" t="s">
        <v>95</v>
      </c>
      <c r="E17" t="s">
        <v>1</v>
      </c>
    </row>
    <row r="18" spans="4:5">
      <c r="D18" t="s">
        <v>96</v>
      </c>
      <c r="E18" t="s">
        <v>26</v>
      </c>
    </row>
    <row r="19" spans="4:5">
      <c r="D19" t="s">
        <v>97</v>
      </c>
      <c r="E19" t="s">
        <v>6</v>
      </c>
    </row>
    <row r="20" spans="4:5">
      <c r="D20" t="s">
        <v>98</v>
      </c>
      <c r="E20" t="s">
        <v>76</v>
      </c>
    </row>
    <row r="21" spans="4:5">
      <c r="D21" t="s">
        <v>99</v>
      </c>
      <c r="E21" t="s">
        <v>18</v>
      </c>
    </row>
    <row r="22" spans="4:5">
      <c r="D22" t="s">
        <v>100</v>
      </c>
      <c r="E22" t="s">
        <v>47</v>
      </c>
    </row>
    <row r="23" spans="4:5">
      <c r="D23" t="s">
        <v>101</v>
      </c>
      <c r="E23" t="s">
        <v>102</v>
      </c>
    </row>
  </sheetData>
  <printOptions gridLines="1"/>
  <pageMargins left="0.7" right="0.7" top="0.75" bottom="0.75" header="0.3" footer="0.3"/>
  <pageSetup firstPageNumber="18" orientation="portrait" useFirstPageNumber="1" r:id="rId1"/>
  <headerFooter>
    <oddFooter xml:space="preserve">&amp;R00300-&amp;P
DEFINITIONS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Bid "A" </vt:lpstr>
      <vt:lpstr>Bid "B"  </vt:lpstr>
      <vt:lpstr>DEFINITIONS</vt:lpstr>
      <vt:lpstr>'Bid "A" '!Print_Area</vt:lpstr>
      <vt:lpstr>'Bid "B"  '!Print_Area</vt:lpstr>
      <vt:lpstr>DEFINITIONS!Print_Area</vt:lpstr>
      <vt:lpstr>'Bid "A" '!Print_Titles</vt:lpstr>
      <vt:lpstr>'Bid "B"  '!Print_Titles</vt:lpstr>
    </vt:vector>
  </TitlesOfParts>
  <Company>Wade Trim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bgross</dc:creator>
  <cp:lastModifiedBy>renamed_admin</cp:lastModifiedBy>
  <cp:lastPrinted>2014-11-04T19:33:11Z</cp:lastPrinted>
  <dcterms:created xsi:type="dcterms:W3CDTF">2009-02-11T16:20:38Z</dcterms:created>
  <dcterms:modified xsi:type="dcterms:W3CDTF">2014-11-13T20:59:25Z</dcterms:modified>
</cp:coreProperties>
</file>