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ids, Proposals, Quotes\2023\23-TA004807DJ Force Main 32A Replacement IN PROCESS\Solicitation Documents\Addendums\"/>
    </mc:Choice>
  </mc:AlternateContent>
  <xr:revisionPtr revIDLastSave="0" documentId="13_ncr:1_{82CB85A5-4832-4590-8B50-83E8A11F7112}" xr6:coauthVersionLast="47" xr6:coauthVersionMax="47" xr10:uidLastSave="{00000000-0000-0000-0000-000000000000}"/>
  <bookViews>
    <workbookView xWindow="-28920" yWindow="-120" windowWidth="29040" windowHeight="17640" xr2:uid="{ED1DBBEE-F537-400E-BD5D-AFC51F4A9530}"/>
  </bookViews>
  <sheets>
    <sheet name="Sheet" sheetId="5" r:id="rId1"/>
  </sheets>
  <definedNames>
    <definedName name="_xlnm.Print_Area" localSheetId="0">Sheet!$A$1:$L$57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5" l="1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7" i="5"/>
  <c r="G16" i="5"/>
  <c r="G15" i="5"/>
  <c r="G14" i="5"/>
  <c r="G13" i="5"/>
  <c r="G12" i="5"/>
  <c r="G11" i="5"/>
  <c r="G10" i="5"/>
  <c r="G9" i="5"/>
  <c r="G45" i="5" l="1"/>
  <c r="G46" i="5" s="1"/>
  <c r="G47" i="5" s="1"/>
  <c r="G18" i="5"/>
  <c r="G48" i="5" l="1"/>
  <c r="A10" i="5"/>
  <c r="A11" i="5" s="1"/>
  <c r="A12" i="5" s="1"/>
  <c r="A13" i="5" s="1"/>
  <c r="A14" i="5" s="1"/>
  <c r="A15" i="5" s="1"/>
  <c r="A16" i="5" s="1"/>
  <c r="A17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</calcChain>
</file>

<file path=xl/sharedStrings.xml><?xml version="1.0" encoding="utf-8"?>
<sst xmlns="http://schemas.openxmlformats.org/spreadsheetml/2006/main" count="93" uniqueCount="61">
  <si>
    <t>ITEM</t>
  </si>
  <si>
    <t>DESCRIPTION</t>
  </si>
  <si>
    <t>UNIT PRICE</t>
  </si>
  <si>
    <t>AMOUNT</t>
  </si>
  <si>
    <t>I.  MISCELLANEOUS</t>
  </si>
  <si>
    <t>Mobilization (10%)</t>
  </si>
  <si>
    <t>LS</t>
  </si>
  <si>
    <t>Maintenance of Traffic</t>
  </si>
  <si>
    <t>Preconstruction Video</t>
  </si>
  <si>
    <t>Erosion and Sediment Control</t>
  </si>
  <si>
    <t>Clearing and Grubbing</t>
  </si>
  <si>
    <t>Project Signs</t>
  </si>
  <si>
    <t>Record Drawings</t>
  </si>
  <si>
    <t>Pipeline Testing</t>
  </si>
  <si>
    <t>SUBTOTAL</t>
  </si>
  <si>
    <t>LF</t>
  </si>
  <si>
    <t>EA</t>
  </si>
  <si>
    <t>CY</t>
  </si>
  <si>
    <t>Sodding</t>
  </si>
  <si>
    <t>SY</t>
  </si>
  <si>
    <t>Remove and Replace Curb</t>
  </si>
  <si>
    <t>10" DI Fitting - 45 deg</t>
  </si>
  <si>
    <t>Asphalt Driveway Repair</t>
  </si>
  <si>
    <t>Grout Fill and Abandon Existing Pipelines</t>
  </si>
  <si>
    <t>12" DI Fitting- 11.25 deg</t>
  </si>
  <si>
    <t>12"x10" DI Fitting- Reducer</t>
  </si>
  <si>
    <t>12" HDPE DR11 Pipe (HDD)</t>
  </si>
  <si>
    <t>10" PVC C900 Pipe (Open-Cut)</t>
  </si>
  <si>
    <t>Lift Station Water Service Modifications</t>
  </si>
  <si>
    <t>Lift Station 32A Force Main Connection</t>
  </si>
  <si>
    <t>Contingency (10%)</t>
  </si>
  <si>
    <t>2" Above Ground Air Release Valve</t>
  </si>
  <si>
    <t>20" Steel Casing with 10” Carrier Pipe (Jack and Bore)</t>
  </si>
  <si>
    <t>10"x4" DI Fitting - Reducer</t>
  </si>
  <si>
    <t>4" DI Fitting - Tee</t>
  </si>
  <si>
    <t>Manhole Rehabilitation</t>
  </si>
  <si>
    <t>Landscaping/Irrigation Restoration</t>
  </si>
  <si>
    <t>Bypass Pumping</t>
  </si>
  <si>
    <t>MH-S1 Force Main Connection</t>
  </si>
  <si>
    <t>10" DI Plug Valve</t>
  </si>
  <si>
    <t>EOR
McKim and Creed</t>
  </si>
  <si>
    <t>TOTAL SECTIONS I AND II</t>
  </si>
  <si>
    <t>GRAND TOTAL</t>
  </si>
  <si>
    <t>II.  PROPOSED UTILITY RELOCATIONS</t>
  </si>
  <si>
    <t>Bidders must provide prices for each available line item on each tab for their bid to be considered responsive.
*To be considered responsive, it is the sole responsibility of the bidder to correctly calculate and manually enter all sub-total, contingency, and total bid price fields.</t>
  </si>
  <si>
    <t>BIDDER NAME________________________________________________</t>
  </si>
  <si>
    <t>BIDDER SIGNATURE___________________________________________</t>
  </si>
  <si>
    <t>Bidders must provide prices for each available line item on each tab for their bid to be considered responsive.
*To be considered responsive, it is the sole responsibility of the bidder to correctly calculate and manually enter all sub-total, contingency and total bid price fields.</t>
  </si>
  <si>
    <t>UNIT</t>
  </si>
  <si>
    <t>ESTIMATED QUANTITY</t>
  </si>
  <si>
    <r>
      <t xml:space="preserve">UNIT PRICE
</t>
    </r>
    <r>
      <rPr>
        <b/>
        <u/>
        <sz val="12"/>
        <color rgb="FFFF0000"/>
        <rFont val="Times New Roman"/>
        <family val="1"/>
      </rPr>
      <t>BID A</t>
    </r>
    <r>
      <rPr>
        <b/>
        <u/>
        <sz val="12"/>
        <rFont val="Times New Roman"/>
        <family val="1"/>
      </rPr>
      <t xml:space="preserve">
</t>
    </r>
    <r>
      <rPr>
        <b/>
        <u/>
        <sz val="12"/>
        <color rgb="FFFF0000"/>
        <rFont val="Times New Roman"/>
        <family val="1"/>
      </rPr>
      <t>150</t>
    </r>
    <r>
      <rPr>
        <b/>
        <u/>
        <sz val="12"/>
        <rFont val="Times New Roman"/>
        <family val="1"/>
      </rPr>
      <t xml:space="preserve"> CALENDAR DAYS</t>
    </r>
  </si>
  <si>
    <r>
      <t xml:space="preserve">AMOUNT
</t>
    </r>
    <r>
      <rPr>
        <b/>
        <u/>
        <sz val="12"/>
        <color rgb="FFFF0000"/>
        <rFont val="Times New Roman"/>
        <family val="1"/>
      </rPr>
      <t>BID A</t>
    </r>
    <r>
      <rPr>
        <b/>
        <u/>
        <sz val="12"/>
        <rFont val="Times New Roman"/>
        <family val="1"/>
      </rPr>
      <t xml:space="preserve">
</t>
    </r>
    <r>
      <rPr>
        <b/>
        <u/>
        <sz val="12"/>
        <color rgb="FFFF0000"/>
        <rFont val="Times New Roman"/>
        <family val="1"/>
      </rPr>
      <t>150</t>
    </r>
    <r>
      <rPr>
        <b/>
        <u/>
        <sz val="12"/>
        <rFont val="Times New Roman"/>
        <family val="1"/>
      </rPr>
      <t xml:space="preserve"> CALENDAR DAY</t>
    </r>
  </si>
  <si>
    <r>
      <t xml:space="preserve">UNIT PRICE
</t>
    </r>
    <r>
      <rPr>
        <b/>
        <u/>
        <sz val="12"/>
        <color rgb="FFFF0000"/>
        <rFont val="Times New Roman"/>
        <family val="1"/>
      </rPr>
      <t>BID B</t>
    </r>
    <r>
      <rPr>
        <b/>
        <u/>
        <sz val="12"/>
        <rFont val="Times New Roman"/>
        <family val="1"/>
      </rPr>
      <t xml:space="preserve">
</t>
    </r>
    <r>
      <rPr>
        <b/>
        <u/>
        <sz val="12"/>
        <color rgb="FFFF0000"/>
        <rFont val="Times New Roman"/>
        <family val="1"/>
      </rPr>
      <t>240</t>
    </r>
    <r>
      <rPr>
        <b/>
        <u/>
        <sz val="12"/>
        <rFont val="Times New Roman"/>
        <family val="1"/>
      </rPr>
      <t xml:space="preserve"> CALENDAR DAYS</t>
    </r>
  </si>
  <si>
    <r>
      <t xml:space="preserve">AMOUNT
</t>
    </r>
    <r>
      <rPr>
        <b/>
        <u/>
        <sz val="12"/>
        <color rgb="FFFF0000"/>
        <rFont val="Times New Roman"/>
        <family val="1"/>
      </rPr>
      <t>BID B</t>
    </r>
    <r>
      <rPr>
        <b/>
        <u/>
        <sz val="12"/>
        <rFont val="Times New Roman"/>
        <family val="1"/>
      </rPr>
      <t xml:space="preserve">
</t>
    </r>
    <r>
      <rPr>
        <b/>
        <u/>
        <sz val="12"/>
        <color rgb="FFFF0000"/>
        <rFont val="Times New Roman"/>
        <family val="1"/>
      </rPr>
      <t>240</t>
    </r>
    <r>
      <rPr>
        <b/>
        <u/>
        <sz val="12"/>
        <rFont val="Times New Roman"/>
        <family val="1"/>
      </rPr>
      <t xml:space="preserve"> CALENDAR DAY</t>
    </r>
  </si>
  <si>
    <t>Jack and Bore Utility Depth and Location Verification</t>
  </si>
  <si>
    <t>SUE Locates for the Existing Force Main</t>
  </si>
  <si>
    <t>Site Fence Restoration</t>
  </si>
  <si>
    <t>AC Water Main Relocations</t>
  </si>
  <si>
    <t>Sidewalk Restoration Repair</t>
  </si>
  <si>
    <t>Buried Utility Relocation Allowance</t>
  </si>
  <si>
    <r>
      <t xml:space="preserve">APPENDIX L BID PRCING FORM </t>
    </r>
    <r>
      <rPr>
        <b/>
        <sz val="12"/>
        <color rgb="FFFF0000"/>
        <rFont val="Times New Roman"/>
        <family val="1"/>
      </rPr>
      <t>REVISION 2</t>
    </r>
    <r>
      <rPr>
        <b/>
        <sz val="12"/>
        <rFont val="Times New Roman"/>
        <family val="1"/>
      </rPr>
      <t xml:space="preserve">
23-TA004807DJ FORCE MAIN 32A FORCE MAIN REPLACEMENT 
PROJECT #6110580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</si>
</sst>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u/>
      <sz val="12"/>
      <color rgb="FFFF0000"/>
      <name val="Times New Roman"/>
      <family val="1"/>
    </font>
    <font>
      <b/>
      <u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</cellStyleXfs>
  <cellXfs count="145">
    <xf numFmtId="0" fontId="0" fillId="0" borderId="0" xfId="0"/>
    <xf numFmtId="44" fontId="0" fillId="0" borderId="0" xfId="1" applyFont="1"/>
    <xf numFmtId="0" fontId="4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4" fontId="2" fillId="0" borderId="0" xfId="0" applyNumberFormat="1" applyFont="1"/>
    <xf numFmtId="49" fontId="2" fillId="0" borderId="0" xfId="0" applyNumberFormat="1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right"/>
    </xf>
    <xf numFmtId="164" fontId="5" fillId="0" borderId="0" xfId="0" applyNumberFormat="1" applyFont="1" applyProtection="1">
      <protection locked="0"/>
    </xf>
    <xf numFmtId="0" fontId="3" fillId="0" borderId="0" xfId="0" applyFont="1"/>
    <xf numFmtId="164" fontId="2" fillId="0" borderId="0" xfId="0" applyNumberFormat="1" applyFont="1"/>
    <xf numFmtId="44" fontId="0" fillId="0" borderId="0" xfId="1" applyFont="1" applyFill="1" applyBorder="1" applyAlignment="1"/>
    <xf numFmtId="44" fontId="0" fillId="0" borderId="0" xfId="1" applyFont="1" applyFill="1" applyBorder="1"/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0" xfId="2" applyFont="1" applyBorder="1" applyAlignment="1">
      <alignment vertical="center" wrapText="1"/>
    </xf>
    <xf numFmtId="0" fontId="8" fillId="0" borderId="10" xfId="3" applyFont="1" applyBorder="1" applyAlignment="1">
      <alignment horizontal="left" vertical="center"/>
    </xf>
    <xf numFmtId="9" fontId="8" fillId="0" borderId="10" xfId="3" applyNumberFormat="1" applyFont="1" applyBorder="1" applyAlignment="1">
      <alignment horizontal="center" vertical="center"/>
    </xf>
    <xf numFmtId="44" fontId="8" fillId="0" borderId="10" xfId="4" applyFont="1" applyFill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center" vertical="center"/>
    </xf>
    <xf numFmtId="164" fontId="8" fillId="2" borderId="11" xfId="0" applyNumberFormat="1" applyFont="1" applyFill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164" fontId="6" fillId="5" borderId="15" xfId="1" applyNumberFormat="1" applyFont="1" applyFill="1" applyBorder="1" applyAlignment="1" applyProtection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164" fontId="8" fillId="2" borderId="10" xfId="1" applyNumberFormat="1" applyFont="1" applyFill="1" applyBorder="1" applyAlignment="1" applyProtection="1">
      <alignment horizontal="center" vertical="center"/>
    </xf>
    <xf numFmtId="164" fontId="6" fillId="5" borderId="11" xfId="1" applyNumberFormat="1" applyFont="1" applyFill="1" applyBorder="1" applyAlignment="1" applyProtection="1">
      <alignment horizontal="center" vertical="center"/>
    </xf>
    <xf numFmtId="164" fontId="6" fillId="5" borderId="11" xfId="0" applyNumberFormat="1" applyFont="1" applyFill="1" applyBorder="1" applyAlignment="1">
      <alignment horizontal="center" vertical="center"/>
    </xf>
    <xf numFmtId="164" fontId="8" fillId="0" borderId="10" xfId="4" applyNumberFormat="1" applyFont="1" applyFill="1" applyBorder="1" applyAlignment="1">
      <alignment horizontal="center" vertical="center"/>
    </xf>
    <xf numFmtId="164" fontId="8" fillId="0" borderId="11" xfId="4" applyNumberFormat="1" applyFont="1" applyFill="1" applyBorder="1" applyAlignment="1">
      <alignment horizontal="center" vertical="center"/>
    </xf>
    <xf numFmtId="164" fontId="6" fillId="6" borderId="1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4" fontId="6" fillId="5" borderId="14" xfId="0" applyNumberFormat="1" applyFont="1" applyFill="1" applyBorder="1" applyAlignment="1">
      <alignment vertical="center"/>
    </xf>
    <xf numFmtId="0" fontId="6" fillId="4" borderId="10" xfId="0" applyFont="1" applyFill="1" applyBorder="1" applyAlignment="1">
      <alignment vertical="center"/>
    </xf>
    <xf numFmtId="0" fontId="6" fillId="5" borderId="10" xfId="0" applyFont="1" applyFill="1" applyBorder="1" applyAlignment="1">
      <alignment vertical="center"/>
    </xf>
    <xf numFmtId="0" fontId="6" fillId="6" borderId="14" xfId="0" applyFont="1" applyFill="1" applyBorder="1" applyAlignment="1">
      <alignment vertical="center"/>
    </xf>
    <xf numFmtId="0" fontId="6" fillId="4" borderId="23" xfId="0" applyFont="1" applyFill="1" applyBorder="1" applyAlignment="1">
      <alignment vertical="center"/>
    </xf>
    <xf numFmtId="38" fontId="8" fillId="0" borderId="0" xfId="5" applyNumberFormat="1" applyFont="1" applyAlignment="1">
      <alignment horizontal="center" vertical="center"/>
    </xf>
    <xf numFmtId="164" fontId="8" fillId="0" borderId="0" xfId="5" applyNumberFormat="1" applyFont="1" applyAlignment="1">
      <alignment vertical="center"/>
    </xf>
    <xf numFmtId="40" fontId="8" fillId="0" borderId="0" xfId="5" applyNumberFormat="1" applyFont="1" applyAlignment="1">
      <alignment vertical="center"/>
    </xf>
    <xf numFmtId="40" fontId="8" fillId="0" borderId="0" xfId="5" applyNumberFormat="1" applyFont="1"/>
    <xf numFmtId="0" fontId="8" fillId="0" borderId="0" xfId="5" applyFont="1"/>
    <xf numFmtId="0" fontId="8" fillId="0" borderId="0" xfId="0" applyFont="1"/>
    <xf numFmtId="0" fontId="8" fillId="0" borderId="0" xfId="5" applyFont="1" applyAlignment="1">
      <alignment horizontal="center"/>
    </xf>
    <xf numFmtId="40" fontId="8" fillId="0" borderId="0" xfId="5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0" fontId="8" fillId="0" borderId="9" xfId="3" applyFont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3" fontId="8" fillId="0" borderId="10" xfId="0" applyNumberFormat="1" applyFont="1" applyBorder="1" applyAlignment="1">
      <alignment horizontal="center" vertical="center" wrapText="1"/>
    </xf>
    <xf numFmtId="3" fontId="8" fillId="0" borderId="10" xfId="0" applyNumberFormat="1" applyFont="1" applyBorder="1" applyAlignment="1">
      <alignment horizontal="center" vertical="center"/>
    </xf>
    <xf numFmtId="164" fontId="8" fillId="7" borderId="33" xfId="0" applyNumberFormat="1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2" applyFont="1" applyBorder="1" applyAlignment="1">
      <alignment vertical="center" wrapText="1"/>
    </xf>
    <xf numFmtId="164" fontId="8" fillId="2" borderId="10" xfId="0" applyNumberFormat="1" applyFont="1" applyFill="1" applyBorder="1" applyAlignment="1" applyProtection="1">
      <alignment horizontal="center" vertical="center"/>
      <protection locked="0"/>
    </xf>
    <xf numFmtId="164" fontId="8" fillId="2" borderId="11" xfId="0" applyNumberFormat="1" applyFont="1" applyFill="1" applyBorder="1" applyAlignment="1" applyProtection="1">
      <alignment horizontal="center" vertical="center"/>
      <protection locked="0"/>
    </xf>
    <xf numFmtId="164" fontId="8" fillId="0" borderId="10" xfId="0" applyNumberFormat="1" applyFont="1" applyBorder="1" applyAlignment="1" applyProtection="1">
      <alignment horizontal="center" vertical="center"/>
      <protection locked="0"/>
    </xf>
    <xf numFmtId="164" fontId="8" fillId="0" borderId="11" xfId="0" applyNumberFormat="1" applyFont="1" applyBorder="1" applyAlignment="1" applyProtection="1">
      <alignment horizontal="center" vertical="center"/>
      <protection locked="0"/>
    </xf>
    <xf numFmtId="164" fontId="6" fillId="5" borderId="15" xfId="1" applyNumberFormat="1" applyFont="1" applyFill="1" applyBorder="1" applyAlignment="1" applyProtection="1">
      <alignment horizontal="center" vertical="center"/>
      <protection locked="0"/>
    </xf>
    <xf numFmtId="164" fontId="8" fillId="2" borderId="10" xfId="1" applyNumberFormat="1" applyFont="1" applyFill="1" applyBorder="1" applyAlignment="1" applyProtection="1">
      <alignment horizontal="center" vertical="center"/>
      <protection locked="0"/>
    </xf>
    <xf numFmtId="164" fontId="8" fillId="2" borderId="33" xfId="0" applyNumberFormat="1" applyFont="1" applyFill="1" applyBorder="1" applyAlignment="1" applyProtection="1">
      <alignment horizontal="center" vertical="center"/>
      <protection locked="0"/>
    </xf>
    <xf numFmtId="164" fontId="6" fillId="5" borderId="11" xfId="1" applyNumberFormat="1" applyFont="1" applyFill="1" applyBorder="1" applyAlignment="1" applyProtection="1">
      <alignment horizontal="center" vertical="center"/>
      <protection locked="0"/>
    </xf>
    <xf numFmtId="164" fontId="8" fillId="0" borderId="11" xfId="4" applyNumberFormat="1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3" fontId="8" fillId="0" borderId="10" xfId="0" applyNumberFormat="1" applyFont="1" applyBorder="1" applyAlignment="1" applyProtection="1">
      <alignment horizontal="center" vertical="center" wrapText="1"/>
      <protection locked="0"/>
    </xf>
    <xf numFmtId="3" fontId="8" fillId="0" borderId="10" xfId="0" applyNumberFormat="1" applyFont="1" applyBorder="1" applyAlignment="1" applyProtection="1">
      <alignment horizontal="center" vertical="center"/>
      <protection locked="0"/>
    </xf>
    <xf numFmtId="9" fontId="8" fillId="0" borderId="10" xfId="3" applyNumberFormat="1" applyFont="1" applyBorder="1" applyAlignment="1" applyProtection="1">
      <alignment horizontal="center" vertical="center"/>
      <protection locked="0"/>
    </xf>
    <xf numFmtId="164" fontId="8" fillId="2" borderId="9" xfId="0" applyNumberFormat="1" applyFont="1" applyFill="1" applyBorder="1" applyAlignment="1" applyProtection="1">
      <alignment horizontal="center" vertical="center"/>
      <protection locked="0"/>
    </xf>
    <xf numFmtId="164" fontId="6" fillId="4" borderId="16" xfId="0" applyNumberFormat="1" applyFont="1" applyFill="1" applyBorder="1" applyAlignment="1">
      <alignment horizontal="center" vertical="center"/>
    </xf>
    <xf numFmtId="164" fontId="6" fillId="4" borderId="17" xfId="0" applyNumberFormat="1" applyFont="1" applyFill="1" applyBorder="1" applyAlignment="1">
      <alignment horizontal="center" vertical="center"/>
    </xf>
    <xf numFmtId="164" fontId="6" fillId="5" borderId="11" xfId="0" applyNumberFormat="1" applyFont="1" applyFill="1" applyBorder="1" applyAlignment="1" applyProtection="1">
      <alignment horizontal="center" vertical="center"/>
      <protection locked="0"/>
    </xf>
    <xf numFmtId="164" fontId="6" fillId="6" borderId="13" xfId="0" applyNumberFormat="1" applyFont="1" applyFill="1" applyBorder="1" applyAlignment="1" applyProtection="1">
      <alignment horizontal="center" vertical="center"/>
      <protection locked="0"/>
    </xf>
    <xf numFmtId="164" fontId="8" fillId="0" borderId="0" xfId="5" applyNumberFormat="1" applyFont="1" applyAlignment="1">
      <alignment horizontal="center" vertical="center"/>
    </xf>
    <xf numFmtId="164" fontId="12" fillId="4" borderId="9" xfId="0" applyNumberFormat="1" applyFont="1" applyFill="1" applyBorder="1" applyAlignment="1">
      <alignment horizontal="center" vertical="center"/>
    </xf>
    <xf numFmtId="164" fontId="12" fillId="4" borderId="5" xfId="0" applyNumberFormat="1" applyFont="1" applyFill="1" applyBorder="1" applyAlignment="1">
      <alignment horizontal="center" vertical="center"/>
    </xf>
    <xf numFmtId="164" fontId="12" fillId="5" borderId="0" xfId="0" applyNumberFormat="1" applyFont="1" applyFill="1" applyAlignment="1">
      <alignment horizontal="center" vertical="center"/>
    </xf>
    <xf numFmtId="164" fontId="12" fillId="0" borderId="10" xfId="0" applyNumberFormat="1" applyFont="1" applyBorder="1" applyAlignment="1" applyProtection="1">
      <alignment horizontal="center" vertical="center"/>
      <protection locked="0"/>
    </xf>
    <xf numFmtId="164" fontId="12" fillId="0" borderId="11" xfId="0" applyNumberFormat="1" applyFont="1" applyBorder="1" applyAlignment="1" applyProtection="1">
      <alignment horizontal="center" vertical="center"/>
      <protection locked="0"/>
    </xf>
    <xf numFmtId="164" fontId="12" fillId="5" borderId="9" xfId="0" applyNumberFormat="1" applyFont="1" applyFill="1" applyBorder="1" applyAlignment="1">
      <alignment horizontal="center" vertical="center"/>
    </xf>
    <xf numFmtId="164" fontId="12" fillId="6" borderId="25" xfId="0" applyNumberFormat="1" applyFont="1" applyFill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 applyProtection="1">
      <alignment horizontal="center" vertical="center"/>
      <protection locked="0"/>
    </xf>
    <xf numFmtId="38" fontId="6" fillId="0" borderId="0" xfId="5" applyNumberFormat="1" applyFont="1" applyAlignment="1" applyProtection="1">
      <alignment horizontal="left"/>
      <protection locked="0"/>
    </xf>
    <xf numFmtId="0" fontId="8" fillId="0" borderId="0" xfId="5" applyFont="1" applyAlignment="1">
      <alignment horizont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left" vertical="center"/>
    </xf>
    <xf numFmtId="0" fontId="6" fillId="4" borderId="31" xfId="0" applyFont="1" applyFill="1" applyBorder="1" applyAlignment="1">
      <alignment horizontal="left" vertical="center"/>
    </xf>
    <xf numFmtId="0" fontId="6" fillId="4" borderId="32" xfId="0" applyFont="1" applyFill="1" applyBorder="1" applyAlignment="1">
      <alignment horizontal="left" vertical="center"/>
    </xf>
    <xf numFmtId="0" fontId="6" fillId="5" borderId="28" xfId="0" applyFont="1" applyFill="1" applyBorder="1" applyAlignment="1">
      <alignment horizontal="left" vertical="center"/>
    </xf>
    <xf numFmtId="0" fontId="6" fillId="5" borderId="29" xfId="0" applyFont="1" applyFill="1" applyBorder="1" applyAlignment="1">
      <alignment horizontal="left" vertical="center"/>
    </xf>
    <xf numFmtId="0" fontId="6" fillId="5" borderId="33" xfId="0" applyFont="1" applyFill="1" applyBorder="1" applyAlignment="1">
      <alignment horizontal="left" vertical="center"/>
    </xf>
    <xf numFmtId="0" fontId="6" fillId="6" borderId="26" xfId="0" applyFont="1" applyFill="1" applyBorder="1" applyAlignment="1">
      <alignment horizontal="left" vertical="center"/>
    </xf>
    <xf numFmtId="0" fontId="6" fillId="6" borderId="27" xfId="0" applyFont="1" applyFill="1" applyBorder="1" applyAlignment="1">
      <alignment horizontal="left" vertical="center"/>
    </xf>
    <xf numFmtId="0" fontId="6" fillId="6" borderId="34" xfId="0" applyFont="1" applyFill="1" applyBorder="1" applyAlignment="1">
      <alignment horizontal="left" vertical="center"/>
    </xf>
    <xf numFmtId="4" fontId="6" fillId="5" borderId="26" xfId="0" applyNumberFormat="1" applyFont="1" applyFill="1" applyBorder="1" applyAlignment="1">
      <alignment horizontal="left" vertical="center"/>
    </xf>
    <xf numFmtId="4" fontId="6" fillId="5" borderId="27" xfId="0" applyNumberFormat="1" applyFont="1" applyFill="1" applyBorder="1" applyAlignment="1">
      <alignment horizontal="left" vertical="center"/>
    </xf>
    <xf numFmtId="0" fontId="6" fillId="4" borderId="28" xfId="0" applyFont="1" applyFill="1" applyBorder="1" applyAlignment="1">
      <alignment horizontal="left" vertical="center"/>
    </xf>
    <xf numFmtId="0" fontId="6" fillId="4" borderId="29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4" fontId="12" fillId="0" borderId="1" xfId="0" applyNumberFormat="1" applyFont="1" applyBorder="1" applyAlignment="1" applyProtection="1">
      <alignment horizontal="center" vertical="center"/>
      <protection locked="0"/>
    </xf>
    <xf numFmtId="164" fontId="12" fillId="0" borderId="3" xfId="0" applyNumberFormat="1" applyFont="1" applyBorder="1" applyAlignment="1" applyProtection="1">
      <alignment horizontal="center" vertical="center"/>
      <protection locked="0"/>
    </xf>
    <xf numFmtId="164" fontId="12" fillId="0" borderId="4" xfId="0" applyNumberFormat="1" applyFont="1" applyBorder="1" applyAlignment="1" applyProtection="1">
      <alignment horizontal="center" vertical="center"/>
      <protection locked="0"/>
    </xf>
    <xf numFmtId="164" fontId="12" fillId="0" borderId="5" xfId="0" applyNumberFormat="1" applyFont="1" applyBorder="1" applyAlignment="1" applyProtection="1">
      <alignment horizontal="center" vertical="center"/>
      <protection locked="0"/>
    </xf>
    <xf numFmtId="164" fontId="12" fillId="0" borderId="6" xfId="0" applyNumberFormat="1" applyFont="1" applyBorder="1" applyAlignment="1" applyProtection="1">
      <alignment horizontal="center" vertical="center"/>
      <protection locked="0"/>
    </xf>
    <xf numFmtId="164" fontId="12" fillId="0" borderId="8" xfId="0" applyNumberFormat="1" applyFont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164" fontId="6" fillId="3" borderId="10" xfId="0" applyNumberFormat="1" applyFont="1" applyFill="1" applyBorder="1" applyAlignment="1">
      <alignment horizontal="center" vertical="center" wrapText="1"/>
    </xf>
    <xf numFmtId="164" fontId="12" fillId="3" borderId="10" xfId="0" applyNumberFormat="1" applyFont="1" applyFill="1" applyBorder="1" applyAlignment="1">
      <alignment horizontal="center" vertical="center"/>
    </xf>
    <xf numFmtId="164" fontId="6" fillId="3" borderId="11" xfId="0" applyNumberFormat="1" applyFont="1" applyFill="1" applyBorder="1" applyAlignment="1">
      <alignment horizontal="center" vertical="center" wrapText="1"/>
    </xf>
    <xf numFmtId="164" fontId="12" fillId="3" borderId="11" xfId="0" applyNumberFormat="1" applyFont="1" applyFill="1" applyBorder="1" applyAlignment="1">
      <alignment horizontal="center" vertical="center"/>
    </xf>
  </cellXfs>
  <cellStyles count="6">
    <cellStyle name="Currency" xfId="1" builtinId="4"/>
    <cellStyle name="Currency 2" xfId="4" xr:uid="{A64E785E-3BC3-41DC-B65C-5A4AA8CFEACB}"/>
    <cellStyle name="Normal" xfId="0" builtinId="0"/>
    <cellStyle name="Normal 2" xfId="3" xr:uid="{F852F7C3-327B-43FC-B664-443EDAFBA279}"/>
    <cellStyle name="Normal 5" xfId="2" xr:uid="{54173410-9F60-4760-B063-7E079328EC34}"/>
    <cellStyle name="Normal_ConstructionCostMagellanDrWLImp" xfId="5" xr:uid="{7982A1C1-6367-4568-BB51-AF06F82619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58733-9B8A-4421-B9E7-4950C3BFE385}">
  <sheetPr>
    <pageSetUpPr fitToPage="1"/>
  </sheetPr>
  <dimension ref="A1:Y103"/>
  <sheetViews>
    <sheetView tabSelected="1" zoomScale="85" zoomScaleNormal="85" zoomScaleSheetLayoutView="100" zoomScalePageLayoutView="85" workbookViewId="0">
      <pane ySplit="7" topLeftCell="A8" activePane="bottomLeft" state="frozen"/>
      <selection pane="bottomLeft" activeCell="H1" sqref="H1:I4"/>
    </sheetView>
  </sheetViews>
  <sheetFormatPr defaultRowHeight="15.75" x14ac:dyDescent="0.25"/>
  <cols>
    <col min="1" max="1" width="13.42578125" customWidth="1"/>
    <col min="2" max="2" width="53.85546875" customWidth="1"/>
    <col min="3" max="3" width="15.7109375" customWidth="1"/>
    <col min="4" max="4" width="15.7109375" hidden="1" customWidth="1"/>
    <col min="5" max="5" width="12.7109375" customWidth="1"/>
    <col min="6" max="7" width="15.7109375" style="39" hidden="1" customWidth="1"/>
    <col min="8" max="11" width="25.7109375" style="95" customWidth="1"/>
    <col min="12" max="12" width="28.5703125" style="58" bestFit="1" customWidth="1"/>
    <col min="13" max="13" width="21.140625" customWidth="1"/>
    <col min="14" max="14" width="23.140625" customWidth="1"/>
    <col min="15" max="15" width="8.140625" customWidth="1"/>
    <col min="16" max="16" width="6" customWidth="1"/>
    <col min="17" max="17" width="54.5703125" customWidth="1"/>
    <col min="18" max="18" width="11.85546875" customWidth="1"/>
    <col min="19" max="19" width="12.140625" customWidth="1"/>
    <col min="20" max="20" width="11.5703125" customWidth="1"/>
    <col min="21" max="21" width="12.85546875" customWidth="1"/>
    <col min="22" max="22" width="5.7109375" customWidth="1"/>
    <col min="23" max="23" width="5.28515625" customWidth="1"/>
    <col min="24" max="24" width="6.7109375" customWidth="1"/>
    <col min="25" max="25" width="8" customWidth="1"/>
    <col min="27" max="27" width="14.5703125" bestFit="1" customWidth="1"/>
  </cols>
  <sheetData>
    <row r="1" spans="1:20" ht="51.75" customHeight="1" x14ac:dyDescent="0.25">
      <c r="A1" s="115" t="s">
        <v>60</v>
      </c>
      <c r="B1" s="116"/>
      <c r="C1" s="116"/>
      <c r="D1" s="116"/>
      <c r="E1" s="117"/>
      <c r="F1" s="124" t="s">
        <v>40</v>
      </c>
      <c r="G1" s="125"/>
      <c r="H1" s="130"/>
      <c r="I1" s="131"/>
      <c r="J1" s="130"/>
      <c r="K1" s="131"/>
    </row>
    <row r="2" spans="1:20" ht="15.75" customHeight="1" x14ac:dyDescent="0.25">
      <c r="A2" s="118" t="s">
        <v>44</v>
      </c>
      <c r="B2" s="119"/>
      <c r="C2" s="119"/>
      <c r="D2" s="119"/>
      <c r="E2" s="120"/>
      <c r="F2" s="126"/>
      <c r="G2" s="127"/>
      <c r="H2" s="132"/>
      <c r="I2" s="133"/>
      <c r="J2" s="132"/>
      <c r="K2" s="133"/>
    </row>
    <row r="3" spans="1:20" ht="35.25" customHeight="1" x14ac:dyDescent="0.25">
      <c r="A3" s="118"/>
      <c r="B3" s="119"/>
      <c r="C3" s="119"/>
      <c r="D3" s="119"/>
      <c r="E3" s="120"/>
      <c r="F3" s="126"/>
      <c r="G3" s="127"/>
      <c r="H3" s="132"/>
      <c r="I3" s="133"/>
      <c r="J3" s="132"/>
      <c r="K3" s="133"/>
    </row>
    <row r="4" spans="1:20" ht="35.25" customHeight="1" x14ac:dyDescent="0.25">
      <c r="A4" s="121"/>
      <c r="B4" s="122"/>
      <c r="C4" s="122"/>
      <c r="D4" s="122"/>
      <c r="E4" s="123"/>
      <c r="F4" s="128"/>
      <c r="G4" s="129"/>
      <c r="H4" s="134"/>
      <c r="I4" s="135"/>
      <c r="J4" s="134"/>
      <c r="K4" s="135"/>
    </row>
    <row r="5" spans="1:20" ht="15" customHeight="1" x14ac:dyDescent="0.25">
      <c r="A5" s="136" t="s">
        <v>0</v>
      </c>
      <c r="B5" s="137" t="s">
        <v>1</v>
      </c>
      <c r="C5" s="99" t="s">
        <v>49</v>
      </c>
      <c r="D5" s="99" t="s">
        <v>49</v>
      </c>
      <c r="E5" s="99" t="s">
        <v>48</v>
      </c>
      <c r="F5" s="137" t="s">
        <v>2</v>
      </c>
      <c r="G5" s="139" t="s">
        <v>3</v>
      </c>
      <c r="H5" s="141" t="s">
        <v>50</v>
      </c>
      <c r="I5" s="143" t="s">
        <v>51</v>
      </c>
      <c r="J5" s="141" t="s">
        <v>52</v>
      </c>
      <c r="K5" s="143" t="s">
        <v>53</v>
      </c>
      <c r="P5" s="3"/>
      <c r="Q5" s="9"/>
      <c r="R5" s="7"/>
      <c r="S5" s="10"/>
      <c r="T5" s="4"/>
    </row>
    <row r="6" spans="1:20" ht="15" customHeight="1" x14ac:dyDescent="0.25">
      <c r="A6" s="136"/>
      <c r="B6" s="137"/>
      <c r="C6" s="100"/>
      <c r="D6" s="100"/>
      <c r="E6" s="100"/>
      <c r="F6" s="138"/>
      <c r="G6" s="140"/>
      <c r="H6" s="142"/>
      <c r="I6" s="144"/>
      <c r="J6" s="142"/>
      <c r="K6" s="144"/>
      <c r="P6" s="5"/>
      <c r="Q6" s="6"/>
      <c r="R6" s="7"/>
      <c r="S6" s="8"/>
      <c r="T6" s="4"/>
    </row>
    <row r="7" spans="1:20" ht="25.5" customHeight="1" x14ac:dyDescent="0.25">
      <c r="A7" s="136"/>
      <c r="B7" s="137"/>
      <c r="C7" s="101"/>
      <c r="D7" s="101"/>
      <c r="E7" s="101"/>
      <c r="F7" s="138"/>
      <c r="G7" s="140"/>
      <c r="H7" s="142"/>
      <c r="I7" s="144"/>
      <c r="J7" s="142"/>
      <c r="K7" s="144"/>
      <c r="P7" s="5"/>
      <c r="Q7" s="6"/>
      <c r="R7" s="7"/>
      <c r="S7" s="8"/>
      <c r="T7" s="4"/>
    </row>
    <row r="8" spans="1:20" x14ac:dyDescent="0.25">
      <c r="A8" s="113" t="s">
        <v>4</v>
      </c>
      <c r="B8" s="114"/>
      <c r="C8" s="114"/>
      <c r="D8" s="114"/>
      <c r="E8" s="114"/>
      <c r="F8" s="42"/>
      <c r="G8" s="45"/>
      <c r="H8" s="88"/>
      <c r="I8" s="89"/>
      <c r="J8" s="88"/>
      <c r="K8" s="89"/>
      <c r="P8" s="5"/>
      <c r="Q8" s="6"/>
      <c r="R8" s="7"/>
      <c r="S8" s="8"/>
      <c r="T8" s="4"/>
    </row>
    <row r="9" spans="1:20" x14ac:dyDescent="0.25">
      <c r="A9" s="13">
        <v>1</v>
      </c>
      <c r="B9" s="14" t="s">
        <v>5</v>
      </c>
      <c r="C9" s="75">
        <v>1</v>
      </c>
      <c r="D9" s="15">
        <v>1</v>
      </c>
      <c r="E9" s="16" t="s">
        <v>6</v>
      </c>
      <c r="F9" s="28">
        <v>65555</v>
      </c>
      <c r="G9" s="29">
        <f>+F9*C9</f>
        <v>65555</v>
      </c>
      <c r="H9" s="66"/>
      <c r="I9" s="67"/>
      <c r="J9" s="66"/>
      <c r="K9" s="67"/>
      <c r="P9" s="5"/>
      <c r="Q9" s="6"/>
      <c r="R9" s="7"/>
      <c r="S9" s="8"/>
      <c r="T9" s="4"/>
    </row>
    <row r="10" spans="1:20" x14ac:dyDescent="0.25">
      <c r="A10" s="13">
        <f t="shared" ref="A10:A17" si="0">A9+1</f>
        <v>2</v>
      </c>
      <c r="B10" s="17" t="s">
        <v>7</v>
      </c>
      <c r="C10" s="76">
        <v>1</v>
      </c>
      <c r="D10" s="18">
        <v>1</v>
      </c>
      <c r="E10" s="16" t="s">
        <v>6</v>
      </c>
      <c r="F10" s="28">
        <v>25000</v>
      </c>
      <c r="G10" s="29">
        <f t="shared" ref="G10:G17" si="1">+F10*C10</f>
        <v>25000</v>
      </c>
      <c r="H10" s="66"/>
      <c r="I10" s="67"/>
      <c r="J10" s="66"/>
      <c r="K10" s="67"/>
      <c r="P10" s="5"/>
      <c r="Q10" s="6"/>
      <c r="R10" s="7"/>
      <c r="S10" s="8"/>
      <c r="T10" s="4"/>
    </row>
    <row r="11" spans="1:20" x14ac:dyDescent="0.25">
      <c r="A11" s="13">
        <f t="shared" si="0"/>
        <v>3</v>
      </c>
      <c r="B11" s="19" t="s">
        <v>8</v>
      </c>
      <c r="C11" s="77">
        <v>1</v>
      </c>
      <c r="D11" s="20">
        <v>1</v>
      </c>
      <c r="E11" s="21" t="s">
        <v>6</v>
      </c>
      <c r="F11" s="30">
        <v>2000</v>
      </c>
      <c r="G11" s="29">
        <f t="shared" si="1"/>
        <v>2000</v>
      </c>
      <c r="H11" s="68"/>
      <c r="I11" s="69"/>
      <c r="J11" s="68"/>
      <c r="K11" s="69"/>
      <c r="P11" s="5"/>
      <c r="Q11" s="6"/>
      <c r="R11" s="7"/>
      <c r="S11" s="8"/>
      <c r="T11" s="4"/>
    </row>
    <row r="12" spans="1:20" x14ac:dyDescent="0.25">
      <c r="A12" s="13">
        <f t="shared" si="0"/>
        <v>4</v>
      </c>
      <c r="B12" s="14" t="s">
        <v>9</v>
      </c>
      <c r="C12" s="75">
        <v>1</v>
      </c>
      <c r="D12" s="15">
        <v>1</v>
      </c>
      <c r="E12" s="16" t="s">
        <v>6</v>
      </c>
      <c r="F12" s="28">
        <v>5000</v>
      </c>
      <c r="G12" s="29">
        <f t="shared" si="1"/>
        <v>5000</v>
      </c>
      <c r="H12" s="66"/>
      <c r="I12" s="69"/>
      <c r="J12" s="66"/>
      <c r="K12" s="69"/>
      <c r="P12" s="5"/>
      <c r="Q12" s="6"/>
      <c r="R12" s="7"/>
      <c r="S12" s="8"/>
      <c r="T12" s="4"/>
    </row>
    <row r="13" spans="1:20" x14ac:dyDescent="0.25">
      <c r="A13" s="13">
        <f t="shared" si="0"/>
        <v>5</v>
      </c>
      <c r="B13" s="14" t="s">
        <v>10</v>
      </c>
      <c r="C13" s="75">
        <v>1</v>
      </c>
      <c r="D13" s="15">
        <v>1</v>
      </c>
      <c r="E13" s="16" t="s">
        <v>6</v>
      </c>
      <c r="F13" s="28">
        <v>5000</v>
      </c>
      <c r="G13" s="29">
        <f t="shared" si="1"/>
        <v>5000</v>
      </c>
      <c r="H13" s="66"/>
      <c r="I13" s="96"/>
      <c r="J13" s="82"/>
      <c r="K13" s="69"/>
      <c r="P13" s="5"/>
      <c r="Q13" s="6"/>
      <c r="R13" s="7"/>
      <c r="S13" s="8"/>
      <c r="T13" s="4"/>
    </row>
    <row r="14" spans="1:20" x14ac:dyDescent="0.25">
      <c r="A14" s="22">
        <f t="shared" si="0"/>
        <v>6</v>
      </c>
      <c r="B14" s="19" t="s">
        <v>11</v>
      </c>
      <c r="C14" s="78">
        <v>1</v>
      </c>
      <c r="D14" s="23">
        <v>1</v>
      </c>
      <c r="E14" s="21" t="s">
        <v>6</v>
      </c>
      <c r="F14" s="30">
        <v>45000</v>
      </c>
      <c r="G14" s="29">
        <f t="shared" si="1"/>
        <v>45000</v>
      </c>
      <c r="H14" s="68"/>
      <c r="I14" s="69"/>
      <c r="J14" s="68"/>
      <c r="K14" s="69"/>
      <c r="P14" s="5"/>
      <c r="Q14" s="6"/>
      <c r="R14" s="7"/>
      <c r="S14" s="8"/>
      <c r="T14" s="4"/>
    </row>
    <row r="15" spans="1:20" x14ac:dyDescent="0.25">
      <c r="A15" s="22">
        <f t="shared" si="0"/>
        <v>7</v>
      </c>
      <c r="B15" s="19" t="s">
        <v>37</v>
      </c>
      <c r="C15" s="78">
        <v>1</v>
      </c>
      <c r="D15" s="23">
        <v>1</v>
      </c>
      <c r="E15" s="21" t="s">
        <v>6</v>
      </c>
      <c r="F15" s="30">
        <v>4000</v>
      </c>
      <c r="G15" s="29">
        <f t="shared" si="1"/>
        <v>4000</v>
      </c>
      <c r="H15" s="68"/>
      <c r="I15" s="69"/>
      <c r="J15" s="68"/>
      <c r="K15" s="69"/>
      <c r="P15" s="3"/>
      <c r="Q15" s="9"/>
      <c r="R15" s="7"/>
      <c r="S15" s="10"/>
      <c r="T15" s="4"/>
    </row>
    <row r="16" spans="1:20" x14ac:dyDescent="0.25">
      <c r="A16" s="22">
        <f t="shared" si="0"/>
        <v>8</v>
      </c>
      <c r="B16" s="19" t="s">
        <v>12</v>
      </c>
      <c r="C16" s="78">
        <v>1</v>
      </c>
      <c r="D16" s="23">
        <v>1</v>
      </c>
      <c r="E16" s="21" t="s">
        <v>6</v>
      </c>
      <c r="F16" s="30">
        <v>10000</v>
      </c>
      <c r="G16" s="29">
        <f t="shared" si="1"/>
        <v>10000</v>
      </c>
      <c r="H16" s="68"/>
      <c r="I16" s="69"/>
      <c r="J16" s="68"/>
      <c r="K16" s="69"/>
      <c r="P16" s="5"/>
      <c r="Q16" s="6"/>
      <c r="R16" s="7"/>
      <c r="S16" s="8"/>
      <c r="T16" s="4"/>
    </row>
    <row r="17" spans="1:25" x14ac:dyDescent="0.25">
      <c r="A17" s="22">
        <f t="shared" si="0"/>
        <v>9</v>
      </c>
      <c r="B17" s="19" t="s">
        <v>13</v>
      </c>
      <c r="C17" s="78">
        <v>1</v>
      </c>
      <c r="D17" s="23">
        <v>1</v>
      </c>
      <c r="E17" s="21" t="s">
        <v>6</v>
      </c>
      <c r="F17" s="30">
        <v>8000</v>
      </c>
      <c r="G17" s="29">
        <f t="shared" si="1"/>
        <v>8000</v>
      </c>
      <c r="H17" s="68"/>
      <c r="I17" s="69"/>
      <c r="J17" s="68"/>
      <c r="K17" s="69"/>
      <c r="P17" s="5"/>
      <c r="Q17" s="6"/>
      <c r="R17" s="7"/>
      <c r="S17" s="8"/>
      <c r="T17" s="4"/>
    </row>
    <row r="18" spans="1:25" ht="16.5" thickBot="1" x14ac:dyDescent="0.3">
      <c r="A18" s="111" t="s">
        <v>14</v>
      </c>
      <c r="B18" s="112"/>
      <c r="C18" s="112"/>
      <c r="D18" s="112"/>
      <c r="E18" s="112"/>
      <c r="F18" s="41"/>
      <c r="G18" s="31">
        <f>SUM(G9:G17)</f>
        <v>169555</v>
      </c>
      <c r="H18" s="90"/>
      <c r="I18" s="70"/>
      <c r="J18" s="90"/>
      <c r="K18" s="70"/>
      <c r="M18" s="2"/>
      <c r="N18" s="2"/>
      <c r="O18" s="2"/>
      <c r="P18" s="5"/>
      <c r="Q18" s="6"/>
      <c r="R18" s="7"/>
      <c r="S18" s="8"/>
      <c r="T18" s="4"/>
      <c r="U18" s="2"/>
      <c r="V18" s="2"/>
      <c r="W18" s="2"/>
      <c r="X18" s="2"/>
      <c r="Y18" s="2"/>
    </row>
    <row r="19" spans="1:25" x14ac:dyDescent="0.25">
      <c r="A19" s="102" t="s">
        <v>43</v>
      </c>
      <c r="B19" s="103"/>
      <c r="C19" s="103"/>
      <c r="D19" s="103"/>
      <c r="E19" s="104"/>
      <c r="F19" s="40"/>
      <c r="G19" s="32"/>
      <c r="H19" s="83"/>
      <c r="I19" s="84"/>
      <c r="J19" s="83"/>
      <c r="K19" s="84"/>
      <c r="L19" s="59"/>
      <c r="P19" s="5"/>
      <c r="Q19" s="6"/>
      <c r="R19" s="7"/>
      <c r="S19" s="8"/>
      <c r="T19" s="4"/>
      <c r="U19" s="11"/>
      <c r="X19" s="1"/>
      <c r="Y19" s="1"/>
    </row>
    <row r="20" spans="1:25" ht="15.75" customHeight="1" x14ac:dyDescent="0.25">
      <c r="A20" s="13">
        <f>A17+1</f>
        <v>10</v>
      </c>
      <c r="B20" s="24" t="s">
        <v>26</v>
      </c>
      <c r="C20" s="79">
        <v>1110</v>
      </c>
      <c r="D20" s="60">
        <v>1110</v>
      </c>
      <c r="E20" s="16" t="s">
        <v>15</v>
      </c>
      <c r="F20" s="28">
        <v>200</v>
      </c>
      <c r="G20" s="29">
        <f t="shared" ref="G20:G40" si="2">+F20*C20</f>
        <v>222000</v>
      </c>
      <c r="H20" s="91"/>
      <c r="I20" s="92"/>
      <c r="J20" s="91"/>
      <c r="K20" s="92"/>
      <c r="L20" s="51"/>
      <c r="P20" s="5"/>
      <c r="Q20" s="6"/>
      <c r="R20" s="7"/>
      <c r="S20" s="8"/>
      <c r="T20" s="4"/>
      <c r="U20" s="11"/>
      <c r="X20" s="1"/>
      <c r="Y20" s="1"/>
    </row>
    <row r="21" spans="1:25" x14ac:dyDescent="0.25">
      <c r="A21" s="13">
        <f t="shared" ref="A21:A38" si="3">A20+1</f>
        <v>11</v>
      </c>
      <c r="B21" s="24" t="s">
        <v>27</v>
      </c>
      <c r="C21" s="79">
        <v>280</v>
      </c>
      <c r="D21" s="60">
        <v>280</v>
      </c>
      <c r="E21" s="16" t="s">
        <v>15</v>
      </c>
      <c r="F21" s="28">
        <v>130</v>
      </c>
      <c r="G21" s="29">
        <f t="shared" si="2"/>
        <v>36400</v>
      </c>
      <c r="H21" s="91"/>
      <c r="I21" s="92"/>
      <c r="J21" s="91"/>
      <c r="K21" s="92"/>
      <c r="L21" s="51"/>
      <c r="P21" s="5"/>
      <c r="Q21" s="6"/>
      <c r="R21" s="7"/>
      <c r="S21" s="8"/>
      <c r="T21" s="4"/>
      <c r="U21" s="11"/>
      <c r="X21" s="1"/>
      <c r="Y21" s="1"/>
    </row>
    <row r="22" spans="1:25" x14ac:dyDescent="0.25">
      <c r="A22" s="13">
        <f t="shared" si="3"/>
        <v>12</v>
      </c>
      <c r="B22" s="24" t="s">
        <v>32</v>
      </c>
      <c r="C22" s="80">
        <v>90</v>
      </c>
      <c r="D22" s="61">
        <v>90</v>
      </c>
      <c r="E22" s="16" t="s">
        <v>15</v>
      </c>
      <c r="F22" s="28">
        <v>1200</v>
      </c>
      <c r="G22" s="29">
        <f t="shared" si="2"/>
        <v>108000</v>
      </c>
      <c r="H22" s="66"/>
      <c r="I22" s="67"/>
      <c r="J22" s="66"/>
      <c r="K22" s="67"/>
      <c r="L22" s="51"/>
      <c r="P22" s="5"/>
      <c r="Q22" s="6"/>
      <c r="R22" s="7"/>
      <c r="S22" s="8"/>
      <c r="T22" s="4"/>
      <c r="U22" s="12"/>
      <c r="V22" s="1"/>
      <c r="W22" s="1"/>
      <c r="X22" s="1"/>
    </row>
    <row r="23" spans="1:25" x14ac:dyDescent="0.25">
      <c r="A23" s="13">
        <f t="shared" si="3"/>
        <v>13</v>
      </c>
      <c r="B23" s="24" t="s">
        <v>24</v>
      </c>
      <c r="C23" s="80">
        <v>2</v>
      </c>
      <c r="D23" s="61">
        <v>2</v>
      </c>
      <c r="E23" s="16" t="s">
        <v>16</v>
      </c>
      <c r="F23" s="28">
        <v>1500</v>
      </c>
      <c r="G23" s="29">
        <f t="shared" si="2"/>
        <v>3000</v>
      </c>
      <c r="H23" s="66"/>
      <c r="I23" s="67"/>
      <c r="J23" s="66"/>
      <c r="K23" s="67"/>
      <c r="L23" s="51"/>
      <c r="P23" s="5"/>
      <c r="Q23" s="6"/>
      <c r="R23" s="7"/>
      <c r="S23" s="8"/>
      <c r="T23" s="4"/>
      <c r="U23" s="11"/>
      <c r="X23" s="1"/>
      <c r="Y23" s="1"/>
    </row>
    <row r="24" spans="1:25" x14ac:dyDescent="0.25">
      <c r="A24" s="13">
        <f t="shared" si="3"/>
        <v>14</v>
      </c>
      <c r="B24" s="24" t="s">
        <v>25</v>
      </c>
      <c r="C24" s="80">
        <v>2</v>
      </c>
      <c r="D24" s="61">
        <v>2</v>
      </c>
      <c r="E24" s="16" t="s">
        <v>16</v>
      </c>
      <c r="F24" s="28">
        <v>2500</v>
      </c>
      <c r="G24" s="29">
        <f t="shared" si="2"/>
        <v>5000</v>
      </c>
      <c r="H24" s="66"/>
      <c r="I24" s="67"/>
      <c r="J24" s="66"/>
      <c r="K24" s="67"/>
      <c r="L24" s="51"/>
      <c r="P24" s="5"/>
      <c r="Q24" s="6"/>
      <c r="R24" s="7"/>
      <c r="S24" s="8"/>
      <c r="T24" s="4"/>
      <c r="U24" s="11"/>
      <c r="X24" s="1"/>
      <c r="Y24" s="1"/>
    </row>
    <row r="25" spans="1:25" x14ac:dyDescent="0.25">
      <c r="A25" s="13">
        <f t="shared" si="3"/>
        <v>15</v>
      </c>
      <c r="B25" s="24" t="s">
        <v>21</v>
      </c>
      <c r="C25" s="80">
        <v>5</v>
      </c>
      <c r="D25" s="61">
        <v>5</v>
      </c>
      <c r="E25" s="16" t="s">
        <v>16</v>
      </c>
      <c r="F25" s="28">
        <v>1700</v>
      </c>
      <c r="G25" s="29">
        <f t="shared" si="2"/>
        <v>8500</v>
      </c>
      <c r="H25" s="66"/>
      <c r="I25" s="67"/>
      <c r="J25" s="66"/>
      <c r="K25" s="67"/>
      <c r="L25" s="51"/>
      <c r="P25" s="5"/>
      <c r="Q25" s="6"/>
      <c r="R25" s="7"/>
      <c r="S25" s="8"/>
      <c r="T25" s="4"/>
      <c r="U25" s="11"/>
      <c r="X25" s="1"/>
      <c r="Y25" s="1"/>
    </row>
    <row r="26" spans="1:25" x14ac:dyDescent="0.25">
      <c r="A26" s="13">
        <f t="shared" si="3"/>
        <v>16</v>
      </c>
      <c r="B26" s="24" t="s">
        <v>33</v>
      </c>
      <c r="C26" s="80">
        <v>1</v>
      </c>
      <c r="D26" s="61">
        <v>1</v>
      </c>
      <c r="E26" s="16" t="s">
        <v>16</v>
      </c>
      <c r="F26" s="30">
        <v>1200</v>
      </c>
      <c r="G26" s="29">
        <f t="shared" si="2"/>
        <v>1200</v>
      </c>
      <c r="H26" s="68"/>
      <c r="I26" s="67"/>
      <c r="J26" s="68"/>
      <c r="K26" s="67"/>
    </row>
    <row r="27" spans="1:25" x14ac:dyDescent="0.25">
      <c r="A27" s="22">
        <f t="shared" si="3"/>
        <v>17</v>
      </c>
      <c r="B27" s="24" t="s">
        <v>34</v>
      </c>
      <c r="C27" s="80">
        <v>2</v>
      </c>
      <c r="D27" s="61">
        <v>2</v>
      </c>
      <c r="E27" s="16" t="s">
        <v>16</v>
      </c>
      <c r="F27" s="30">
        <v>1000</v>
      </c>
      <c r="G27" s="29">
        <f t="shared" si="2"/>
        <v>2000</v>
      </c>
      <c r="H27" s="68"/>
      <c r="I27" s="67"/>
      <c r="J27" s="68"/>
      <c r="K27" s="67"/>
    </row>
    <row r="28" spans="1:25" x14ac:dyDescent="0.25">
      <c r="A28" s="22">
        <f t="shared" si="3"/>
        <v>18</v>
      </c>
      <c r="B28" s="24" t="s">
        <v>39</v>
      </c>
      <c r="C28" s="80">
        <v>1</v>
      </c>
      <c r="D28" s="61">
        <v>1</v>
      </c>
      <c r="E28" s="16" t="s">
        <v>16</v>
      </c>
      <c r="F28" s="30">
        <v>2500</v>
      </c>
      <c r="G28" s="29">
        <f t="shared" si="2"/>
        <v>2500</v>
      </c>
      <c r="H28" s="68"/>
      <c r="I28" s="67"/>
      <c r="J28" s="68"/>
      <c r="K28" s="67"/>
    </row>
    <row r="29" spans="1:25" x14ac:dyDescent="0.25">
      <c r="A29" s="22">
        <f t="shared" si="3"/>
        <v>19</v>
      </c>
      <c r="B29" s="24" t="s">
        <v>57</v>
      </c>
      <c r="C29" s="80">
        <v>1</v>
      </c>
      <c r="D29" s="61">
        <v>1</v>
      </c>
      <c r="E29" s="21" t="s">
        <v>6</v>
      </c>
      <c r="F29" s="30">
        <v>60000</v>
      </c>
      <c r="G29" s="29">
        <f t="shared" si="2"/>
        <v>60000</v>
      </c>
      <c r="H29" s="68"/>
      <c r="I29" s="67"/>
      <c r="J29" s="68"/>
      <c r="K29" s="67"/>
    </row>
    <row r="30" spans="1:25" x14ac:dyDescent="0.25">
      <c r="A30" s="22">
        <f t="shared" si="3"/>
        <v>20</v>
      </c>
      <c r="B30" s="24" t="s">
        <v>31</v>
      </c>
      <c r="C30" s="80">
        <v>1</v>
      </c>
      <c r="D30" s="61">
        <v>1</v>
      </c>
      <c r="E30" s="21" t="s">
        <v>16</v>
      </c>
      <c r="F30" s="30">
        <v>7500</v>
      </c>
      <c r="G30" s="29">
        <f t="shared" si="2"/>
        <v>7500</v>
      </c>
      <c r="H30" s="68"/>
      <c r="I30" s="67"/>
      <c r="J30" s="68"/>
      <c r="K30" s="67"/>
    </row>
    <row r="31" spans="1:25" ht="15.75" customHeight="1" x14ac:dyDescent="0.25">
      <c r="A31" s="22">
        <f t="shared" si="3"/>
        <v>21</v>
      </c>
      <c r="B31" s="24" t="s">
        <v>35</v>
      </c>
      <c r="C31" s="80">
        <v>3</v>
      </c>
      <c r="D31" s="61">
        <v>3</v>
      </c>
      <c r="E31" s="21" t="s">
        <v>16</v>
      </c>
      <c r="F31" s="30">
        <v>15000</v>
      </c>
      <c r="G31" s="29">
        <f t="shared" si="2"/>
        <v>45000</v>
      </c>
      <c r="H31" s="68"/>
      <c r="I31" s="67"/>
      <c r="J31" s="68"/>
      <c r="K31" s="67"/>
    </row>
    <row r="32" spans="1:25" ht="15.75" customHeight="1" x14ac:dyDescent="0.25">
      <c r="A32" s="22">
        <f t="shared" si="3"/>
        <v>22</v>
      </c>
      <c r="B32" s="24" t="s">
        <v>29</v>
      </c>
      <c r="C32" s="80">
        <v>1</v>
      </c>
      <c r="D32" s="61">
        <v>1</v>
      </c>
      <c r="E32" s="16" t="s">
        <v>6</v>
      </c>
      <c r="F32" s="28">
        <v>7000</v>
      </c>
      <c r="G32" s="29">
        <f t="shared" si="2"/>
        <v>7000</v>
      </c>
      <c r="H32" s="66"/>
      <c r="I32" s="67"/>
      <c r="J32" s="66"/>
      <c r="K32" s="67"/>
    </row>
    <row r="33" spans="1:12" ht="15.75" customHeight="1" x14ac:dyDescent="0.25">
      <c r="A33" s="22">
        <f t="shared" si="3"/>
        <v>23</v>
      </c>
      <c r="B33" s="24" t="s">
        <v>38</v>
      </c>
      <c r="C33" s="80">
        <v>1</v>
      </c>
      <c r="D33" s="61">
        <v>1</v>
      </c>
      <c r="E33" s="16" t="s">
        <v>6</v>
      </c>
      <c r="F33" s="28">
        <v>7000</v>
      </c>
      <c r="G33" s="29">
        <f t="shared" si="2"/>
        <v>7000</v>
      </c>
      <c r="H33" s="66"/>
      <c r="I33" s="67"/>
      <c r="J33" s="66"/>
      <c r="K33" s="67"/>
    </row>
    <row r="34" spans="1:12" x14ac:dyDescent="0.25">
      <c r="A34" s="22">
        <f t="shared" si="3"/>
        <v>24</v>
      </c>
      <c r="B34" s="24" t="s">
        <v>28</v>
      </c>
      <c r="C34" s="80">
        <v>1</v>
      </c>
      <c r="D34" s="61">
        <v>1</v>
      </c>
      <c r="E34" s="16" t="s">
        <v>6</v>
      </c>
      <c r="F34" s="28">
        <v>3000</v>
      </c>
      <c r="G34" s="29">
        <f t="shared" si="2"/>
        <v>3000</v>
      </c>
      <c r="H34" s="66"/>
      <c r="I34" s="67"/>
      <c r="J34" s="66"/>
      <c r="K34" s="67"/>
    </row>
    <row r="35" spans="1:12" x14ac:dyDescent="0.25">
      <c r="A35" s="22">
        <f t="shared" si="3"/>
        <v>25</v>
      </c>
      <c r="B35" s="24" t="s">
        <v>58</v>
      </c>
      <c r="C35" s="79">
        <v>45</v>
      </c>
      <c r="D35" s="60">
        <v>45</v>
      </c>
      <c r="E35" s="16" t="s">
        <v>19</v>
      </c>
      <c r="F35" s="33">
        <v>75</v>
      </c>
      <c r="G35" s="29">
        <f t="shared" si="2"/>
        <v>3375</v>
      </c>
      <c r="H35" s="71"/>
      <c r="I35" s="67"/>
      <c r="J35" s="71"/>
      <c r="K35" s="67"/>
    </row>
    <row r="36" spans="1:12" x14ac:dyDescent="0.25">
      <c r="A36" s="22">
        <f t="shared" si="3"/>
        <v>26</v>
      </c>
      <c r="B36" s="24" t="s">
        <v>22</v>
      </c>
      <c r="C36" s="79">
        <v>180</v>
      </c>
      <c r="D36" s="60">
        <v>180</v>
      </c>
      <c r="E36" s="16" t="s">
        <v>19</v>
      </c>
      <c r="F36" s="33">
        <v>100</v>
      </c>
      <c r="G36" s="29">
        <f t="shared" si="2"/>
        <v>18000</v>
      </c>
      <c r="H36" s="71"/>
      <c r="I36" s="67"/>
      <c r="J36" s="71"/>
      <c r="K36" s="67"/>
      <c r="L36" s="51"/>
    </row>
    <row r="37" spans="1:12" x14ac:dyDescent="0.25">
      <c r="A37" s="22">
        <f t="shared" si="3"/>
        <v>27</v>
      </c>
      <c r="B37" s="19" t="s">
        <v>18</v>
      </c>
      <c r="C37" s="79">
        <v>750</v>
      </c>
      <c r="D37" s="60">
        <v>750</v>
      </c>
      <c r="E37" s="16" t="s">
        <v>19</v>
      </c>
      <c r="F37" s="28">
        <v>7</v>
      </c>
      <c r="G37" s="29">
        <f t="shared" si="2"/>
        <v>5250</v>
      </c>
      <c r="H37" s="66"/>
      <c r="I37" s="67"/>
      <c r="J37" s="66"/>
      <c r="K37" s="67"/>
      <c r="L37" s="51"/>
    </row>
    <row r="38" spans="1:12" x14ac:dyDescent="0.25">
      <c r="A38" s="22">
        <f t="shared" si="3"/>
        <v>28</v>
      </c>
      <c r="B38" s="19" t="s">
        <v>36</v>
      </c>
      <c r="C38" s="80">
        <v>1</v>
      </c>
      <c r="D38" s="61">
        <v>1</v>
      </c>
      <c r="E38" s="16" t="s">
        <v>6</v>
      </c>
      <c r="F38" s="28">
        <v>20000</v>
      </c>
      <c r="G38" s="29">
        <f t="shared" si="2"/>
        <v>20000</v>
      </c>
      <c r="H38" s="66"/>
      <c r="I38" s="67"/>
      <c r="J38" s="66"/>
      <c r="K38" s="67"/>
    </row>
    <row r="39" spans="1:12" x14ac:dyDescent="0.25">
      <c r="A39" s="22">
        <v>29</v>
      </c>
      <c r="B39" s="19" t="s">
        <v>20</v>
      </c>
      <c r="C39" s="79">
        <v>60</v>
      </c>
      <c r="D39" s="60">
        <v>60</v>
      </c>
      <c r="E39" s="16" t="s">
        <v>15</v>
      </c>
      <c r="F39" s="28">
        <v>35</v>
      </c>
      <c r="G39" s="29">
        <f t="shared" si="2"/>
        <v>2100</v>
      </c>
      <c r="H39" s="66"/>
      <c r="I39" s="67"/>
      <c r="J39" s="66"/>
      <c r="K39" s="67"/>
      <c r="L39" s="51"/>
    </row>
    <row r="40" spans="1:12" x14ac:dyDescent="0.25">
      <c r="A40" s="22">
        <v>30</v>
      </c>
      <c r="B40" s="24" t="s">
        <v>23</v>
      </c>
      <c r="C40" s="80">
        <v>30</v>
      </c>
      <c r="D40" s="61">
        <v>30</v>
      </c>
      <c r="E40" s="16" t="s">
        <v>17</v>
      </c>
      <c r="F40" s="28">
        <v>350</v>
      </c>
      <c r="G40" s="29">
        <f t="shared" si="2"/>
        <v>10500</v>
      </c>
      <c r="H40" s="66"/>
      <c r="I40" s="67"/>
      <c r="J40" s="66"/>
      <c r="K40" s="67"/>
    </row>
    <row r="41" spans="1:12" x14ac:dyDescent="0.25">
      <c r="A41" s="63">
        <v>31</v>
      </c>
      <c r="B41" s="24" t="s">
        <v>54</v>
      </c>
      <c r="C41" s="80">
        <v>1</v>
      </c>
      <c r="D41" s="61">
        <v>1</v>
      </c>
      <c r="E41" s="21" t="s">
        <v>6</v>
      </c>
      <c r="F41" s="28"/>
      <c r="G41" s="29"/>
      <c r="H41" s="72"/>
      <c r="I41" s="67"/>
      <c r="J41" s="72"/>
      <c r="K41" s="67"/>
      <c r="L41" s="51"/>
    </row>
    <row r="42" spans="1:12" x14ac:dyDescent="0.25">
      <c r="A42" s="63">
        <v>32</v>
      </c>
      <c r="B42" s="24" t="s">
        <v>55</v>
      </c>
      <c r="C42" s="80">
        <v>1</v>
      </c>
      <c r="D42" s="61">
        <v>1</v>
      </c>
      <c r="E42" s="21" t="s">
        <v>6</v>
      </c>
      <c r="F42" s="28"/>
      <c r="G42" s="29"/>
      <c r="H42" s="72"/>
      <c r="I42" s="67"/>
      <c r="J42" s="72"/>
      <c r="K42" s="67"/>
      <c r="L42" s="51"/>
    </row>
    <row r="43" spans="1:12" x14ac:dyDescent="0.25">
      <c r="A43" s="63">
        <v>33</v>
      </c>
      <c r="B43" s="24" t="s">
        <v>56</v>
      </c>
      <c r="C43" s="80">
        <v>1</v>
      </c>
      <c r="D43" s="61">
        <v>1</v>
      </c>
      <c r="E43" s="21" t="s">
        <v>6</v>
      </c>
      <c r="F43" s="28"/>
      <c r="G43" s="29"/>
      <c r="H43" s="72"/>
      <c r="I43" s="67"/>
      <c r="J43" s="72"/>
      <c r="K43" s="67"/>
      <c r="L43" s="51"/>
    </row>
    <row r="44" spans="1:12" ht="21" customHeight="1" x14ac:dyDescent="0.25">
      <c r="A44" s="64">
        <v>34</v>
      </c>
      <c r="B44" s="65" t="s">
        <v>59</v>
      </c>
      <c r="C44" s="80">
        <v>1</v>
      </c>
      <c r="D44" s="61">
        <v>1</v>
      </c>
      <c r="E44" s="21" t="s">
        <v>6</v>
      </c>
      <c r="F44" s="28"/>
      <c r="G44" s="29"/>
      <c r="H44" s="62"/>
      <c r="I44" s="67">
        <v>50000</v>
      </c>
      <c r="J44" s="62"/>
      <c r="K44" s="67">
        <v>50000</v>
      </c>
      <c r="L44" s="51"/>
    </row>
    <row r="45" spans="1:12" x14ac:dyDescent="0.25">
      <c r="A45" s="105" t="s">
        <v>14</v>
      </c>
      <c r="B45" s="106"/>
      <c r="C45" s="106"/>
      <c r="D45" s="106"/>
      <c r="E45" s="107"/>
      <c r="F45" s="43"/>
      <c r="G45" s="34">
        <f>SUM(G20:G40)</f>
        <v>577325</v>
      </c>
      <c r="H45" s="93"/>
      <c r="I45" s="73"/>
      <c r="J45" s="93"/>
      <c r="K45" s="73"/>
    </row>
    <row r="46" spans="1:12" x14ac:dyDescent="0.25">
      <c r="A46" s="105" t="s">
        <v>41</v>
      </c>
      <c r="B46" s="106"/>
      <c r="C46" s="106"/>
      <c r="D46" s="106"/>
      <c r="E46" s="107"/>
      <c r="F46" s="43"/>
      <c r="G46" s="35">
        <f>SUM(G45,G18)</f>
        <v>746880</v>
      </c>
      <c r="H46" s="90"/>
      <c r="I46" s="85"/>
      <c r="J46" s="90"/>
      <c r="K46" s="85"/>
    </row>
    <row r="47" spans="1:12" x14ac:dyDescent="0.25">
      <c r="A47" s="57">
        <v>35</v>
      </c>
      <c r="B47" s="25" t="s">
        <v>30</v>
      </c>
      <c r="C47" s="81">
        <v>0.1</v>
      </c>
      <c r="D47" s="26">
        <v>0.1</v>
      </c>
      <c r="E47" s="27" t="s">
        <v>6</v>
      </c>
      <c r="F47" s="36"/>
      <c r="G47" s="37">
        <f>+G46*C47</f>
        <v>74688</v>
      </c>
      <c r="H47" s="36"/>
      <c r="I47" s="74"/>
      <c r="J47" s="36"/>
      <c r="K47" s="74"/>
      <c r="L47" s="51"/>
    </row>
    <row r="48" spans="1:12" ht="16.5" thickBot="1" x14ac:dyDescent="0.3">
      <c r="A48" s="108" t="s">
        <v>42</v>
      </c>
      <c r="B48" s="109"/>
      <c r="C48" s="109"/>
      <c r="D48" s="109"/>
      <c r="E48" s="110"/>
      <c r="F48" s="44"/>
      <c r="G48" s="38">
        <f>SUM(G46:G47)</f>
        <v>821568</v>
      </c>
      <c r="H48" s="94"/>
      <c r="I48" s="86"/>
      <c r="J48" s="94"/>
      <c r="K48" s="86"/>
    </row>
    <row r="49" spans="1:14" x14ac:dyDescent="0.25">
      <c r="A49" s="54"/>
      <c r="B49" s="54"/>
      <c r="C49" s="54"/>
      <c r="D49" s="54"/>
      <c r="E49" s="54"/>
      <c r="F49" s="55"/>
      <c r="G49" s="56"/>
      <c r="I49" s="56"/>
      <c r="K49" s="56"/>
    </row>
    <row r="51" spans="1:14" s="50" customFormat="1" x14ac:dyDescent="0.25">
      <c r="A51" s="97" t="s">
        <v>45</v>
      </c>
      <c r="B51" s="97"/>
      <c r="C51" s="97"/>
      <c r="D51" s="97"/>
      <c r="E51" s="97"/>
      <c r="F51" s="46"/>
      <c r="G51" s="47"/>
      <c r="H51" s="47"/>
      <c r="I51" s="47"/>
      <c r="J51" s="47"/>
      <c r="K51" s="47"/>
      <c r="L51" s="48"/>
      <c r="M51" s="49"/>
      <c r="N51" s="49"/>
    </row>
    <row r="52" spans="1:14" s="50" customFormat="1" x14ac:dyDescent="0.25">
      <c r="A52" s="51"/>
      <c r="B52" s="51"/>
      <c r="C52" s="51"/>
      <c r="D52" s="51"/>
      <c r="E52" s="51"/>
      <c r="F52" s="46"/>
      <c r="G52" s="47"/>
      <c r="H52" s="47"/>
      <c r="I52" s="47"/>
      <c r="J52" s="47"/>
      <c r="K52" s="47"/>
      <c r="L52" s="48"/>
      <c r="M52" s="49"/>
      <c r="N52" s="49"/>
    </row>
    <row r="53" spans="1:14" s="50" customFormat="1" x14ac:dyDescent="0.25">
      <c r="A53" s="51"/>
      <c r="B53" s="51"/>
      <c r="C53" s="51"/>
      <c r="D53" s="51"/>
      <c r="E53" s="51"/>
      <c r="F53" s="46"/>
      <c r="G53" s="47"/>
      <c r="H53" s="47"/>
      <c r="I53" s="47"/>
      <c r="J53" s="47"/>
      <c r="K53" s="47"/>
      <c r="L53" s="48"/>
      <c r="M53" s="49"/>
      <c r="N53" s="49"/>
    </row>
    <row r="54" spans="1:14" s="50" customFormat="1" x14ac:dyDescent="0.25">
      <c r="A54" s="97" t="s">
        <v>46</v>
      </c>
      <c r="B54" s="97"/>
      <c r="C54" s="97"/>
      <c r="D54" s="97"/>
      <c r="E54" s="97"/>
      <c r="F54" s="46"/>
      <c r="G54" s="47"/>
      <c r="H54" s="47"/>
      <c r="I54" s="47"/>
      <c r="J54" s="47"/>
      <c r="K54" s="47"/>
      <c r="L54" s="48"/>
      <c r="M54" s="49"/>
      <c r="N54" s="49"/>
    </row>
    <row r="55" spans="1:14" s="50" customFormat="1" x14ac:dyDescent="0.25">
      <c r="A55" s="52"/>
      <c r="E55" s="52"/>
      <c r="F55" s="46"/>
      <c r="G55" s="47"/>
      <c r="H55" s="47"/>
      <c r="I55" s="47"/>
      <c r="J55" s="47"/>
      <c r="K55" s="47"/>
      <c r="L55" s="48"/>
      <c r="M55" s="49"/>
      <c r="N55" s="49"/>
    </row>
    <row r="56" spans="1:14" s="50" customFormat="1" ht="93" customHeight="1" x14ac:dyDescent="0.25">
      <c r="A56" s="98" t="s">
        <v>47</v>
      </c>
      <c r="B56" s="98"/>
      <c r="C56" s="98"/>
      <c r="D56" s="98"/>
      <c r="E56" s="98"/>
      <c r="F56" s="46"/>
      <c r="G56" s="53"/>
      <c r="H56" s="87"/>
      <c r="I56" s="87"/>
      <c r="J56" s="87"/>
      <c r="K56" s="87"/>
      <c r="L56" s="53"/>
      <c r="M56" s="49"/>
      <c r="N56" s="49"/>
    </row>
    <row r="103" ht="6.75" customHeight="1" x14ac:dyDescent="0.25"/>
  </sheetData>
  <sheetProtection algorithmName="SHA-512" hashValue="GSdoe/Y2NEINTshokqOOhE9o1HVIjlu8wle/c1wUGeA+UJTFXcyTalngOYyVucHoraxr365tdMlX5Q8TSK2oRA==" saltValue="O7H+JvdgyjCeXY9Tny0Wlg==" spinCount="100000" sheet="1" objects="1" scenarios="1" selectLockedCells="1"/>
  <mergeCells count="25">
    <mergeCell ref="J1:K4"/>
    <mergeCell ref="J5:J7"/>
    <mergeCell ref="K5:K7"/>
    <mergeCell ref="H5:H7"/>
    <mergeCell ref="I5:I7"/>
    <mergeCell ref="A1:E1"/>
    <mergeCell ref="A2:E4"/>
    <mergeCell ref="F1:G4"/>
    <mergeCell ref="H1:I4"/>
    <mergeCell ref="A5:A7"/>
    <mergeCell ref="B5:B7"/>
    <mergeCell ref="F5:F7"/>
    <mergeCell ref="G5:G7"/>
    <mergeCell ref="D5:D7"/>
    <mergeCell ref="A51:E51"/>
    <mergeCell ref="A54:E54"/>
    <mergeCell ref="A56:E56"/>
    <mergeCell ref="C5:C7"/>
    <mergeCell ref="E5:E7"/>
    <mergeCell ref="A19:E19"/>
    <mergeCell ref="A45:E45"/>
    <mergeCell ref="A46:E46"/>
    <mergeCell ref="A48:E48"/>
    <mergeCell ref="A18:E18"/>
    <mergeCell ref="A8:E8"/>
  </mergeCells>
  <printOptions horizontalCentered="1"/>
  <pageMargins left="0" right="0" top="0" bottom="0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</vt:lpstr>
      <vt:lpstr>Sheet!Print_Area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 Department</dc:creator>
  <cp:lastModifiedBy>Dave Janney</cp:lastModifiedBy>
  <cp:lastPrinted>2023-11-13T13:01:05Z</cp:lastPrinted>
  <dcterms:created xsi:type="dcterms:W3CDTF">2022-03-28T12:50:56Z</dcterms:created>
  <dcterms:modified xsi:type="dcterms:W3CDTF">2023-11-27T12:11:32Z</dcterms:modified>
</cp:coreProperties>
</file>