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3\23-TA004841SAM IFBC Gateway East Water Main Replacement\Solicitation Documents\Solicitation Drafts &amp; Revisions\"/>
    </mc:Choice>
  </mc:AlternateContent>
  <xr:revisionPtr revIDLastSave="0" documentId="13_ncr:1_{56E9670B-C54A-417B-98A4-B24635C58F5A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Bid Form A" sheetId="2" r:id="rId1"/>
    <sheet name="Bid Form B" sheetId="3" r:id="rId2"/>
  </sheets>
  <definedNames>
    <definedName name="Constructiontime">#REF!</definedName>
    <definedName name="_xlnm.Print_Area" localSheetId="0">'Bid Form A'!$A$1:$G$94</definedName>
    <definedName name="_xlnm.Print_Area">#REF!</definedName>
    <definedName name="_xlnm.Print_Titles" localSheetId="0">'Bid Form A'!$14:$15</definedName>
    <definedName name="_xlnm.Print_Titles" localSheetId="1">'Bid Form B'!$14:$15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5" i="2" l="1"/>
  <c r="G55" i="3"/>
  <c r="G19" i="3" l="1"/>
  <c r="G92" i="3"/>
  <c r="G91" i="3"/>
  <c r="G88" i="3"/>
  <c r="G87" i="3"/>
  <c r="G86" i="3"/>
  <c r="G85" i="3"/>
  <c r="G84" i="3"/>
  <c r="G83" i="3"/>
  <c r="G82" i="3"/>
  <c r="G81" i="3"/>
  <c r="G80" i="3"/>
  <c r="G79" i="3"/>
  <c r="G78" i="3"/>
  <c r="G76" i="3"/>
  <c r="G75" i="3"/>
  <c r="G73" i="3"/>
  <c r="G72" i="3"/>
  <c r="G71" i="3"/>
  <c r="G70" i="3"/>
  <c r="G69" i="3"/>
  <c r="G68" i="3"/>
  <c r="G67" i="3"/>
  <c r="G66" i="3"/>
  <c r="G65" i="3"/>
  <c r="G64" i="3"/>
  <c r="G63" i="3"/>
  <c r="G62" i="3"/>
  <c r="G60" i="3"/>
  <c r="G59" i="3"/>
  <c r="G58" i="3"/>
  <c r="G56" i="3"/>
  <c r="G54" i="3"/>
  <c r="G53" i="3"/>
  <c r="G52" i="3"/>
  <c r="G51" i="3"/>
  <c r="G50" i="3"/>
  <c r="G48" i="3"/>
  <c r="G47" i="3"/>
  <c r="G46" i="3"/>
  <c r="G45" i="3"/>
  <c r="G43" i="3"/>
  <c r="G42" i="3"/>
  <c r="G40" i="3"/>
  <c r="G39" i="3"/>
  <c r="G38" i="3"/>
  <c r="G36" i="3"/>
  <c r="G35" i="3"/>
  <c r="G34" i="3"/>
  <c r="G32" i="3"/>
  <c r="G31" i="3"/>
  <c r="G30" i="3"/>
  <c r="G29" i="3"/>
  <c r="G28" i="3"/>
  <c r="G26" i="3"/>
  <c r="G25" i="3"/>
  <c r="G24" i="3"/>
  <c r="G23" i="3"/>
  <c r="G21" i="3"/>
  <c r="G20" i="3"/>
  <c r="G17" i="3"/>
  <c r="G92" i="2"/>
  <c r="G91" i="2"/>
  <c r="G88" i="2"/>
  <c r="G87" i="2"/>
  <c r="G86" i="2"/>
  <c r="G85" i="2"/>
  <c r="G84" i="2"/>
  <c r="G83" i="2"/>
  <c r="G82" i="2"/>
  <c r="G81" i="2"/>
  <c r="G80" i="2"/>
  <c r="G79" i="2"/>
  <c r="G78" i="2"/>
  <c r="G76" i="2"/>
  <c r="G75" i="2"/>
  <c r="G73" i="2"/>
  <c r="G72" i="2"/>
  <c r="G71" i="2"/>
  <c r="G70" i="2"/>
  <c r="G69" i="2"/>
  <c r="G68" i="2"/>
  <c r="G67" i="2"/>
  <c r="G66" i="2"/>
  <c r="G65" i="2"/>
  <c r="G64" i="2"/>
  <c r="G63" i="2"/>
  <c r="G62" i="2"/>
  <c r="G60" i="2"/>
  <c r="G59" i="2"/>
  <c r="G58" i="2"/>
  <c r="G56" i="2"/>
  <c r="G54" i="2"/>
  <c r="G53" i="2"/>
  <c r="G52" i="2"/>
  <c r="G51" i="2"/>
  <c r="G50" i="2"/>
  <c r="G48" i="2"/>
  <c r="G47" i="2"/>
  <c r="G46" i="2"/>
  <c r="G45" i="2"/>
  <c r="G43" i="2"/>
  <c r="G42" i="2"/>
  <c r="G40" i="2"/>
  <c r="G39" i="2"/>
  <c r="G38" i="2"/>
  <c r="G36" i="2"/>
  <c r="G35" i="2"/>
  <c r="G34" i="2"/>
  <c r="G32" i="2"/>
  <c r="G31" i="2"/>
  <c r="G30" i="2"/>
  <c r="G29" i="2"/>
  <c r="G28" i="2"/>
  <c r="G26" i="2"/>
  <c r="G25" i="2"/>
  <c r="G24" i="2"/>
  <c r="G23" i="2"/>
  <c r="G21" i="2"/>
  <c r="G20" i="2"/>
  <c r="G19" i="2"/>
  <c r="G17" i="2"/>
  <c r="A83" i="3"/>
  <c r="A84" i="3" s="1"/>
  <c r="A85" i="3" s="1"/>
  <c r="A86" i="3" s="1"/>
  <c r="A87" i="3" s="1"/>
  <c r="A88" i="3" s="1"/>
  <c r="A78" i="3"/>
  <c r="A79" i="3" s="1"/>
  <c r="A80" i="3" s="1"/>
  <c r="A81" i="3" s="1"/>
  <c r="A75" i="3"/>
  <c r="A76" i="3" s="1"/>
  <c r="A18" i="3"/>
  <c r="A22" i="3" s="1"/>
  <c r="E7" i="3"/>
  <c r="A83" i="2"/>
  <c r="A23" i="3" l="1"/>
  <c r="A24" i="3" s="1"/>
  <c r="A25" i="3" s="1"/>
  <c r="A26" i="3"/>
  <c r="A27" i="3" s="1"/>
  <c r="A19" i="3"/>
  <c r="A20" i="3" s="1"/>
  <c r="A21" i="3" s="1"/>
  <c r="A75" i="2"/>
  <c r="A76" i="2" s="1"/>
  <c r="A28" i="3" l="1"/>
  <c r="A32" i="3"/>
  <c r="A33" i="3" s="1"/>
  <c r="A18" i="2"/>
  <c r="A19" i="2" s="1"/>
  <c r="A36" i="3" l="1"/>
  <c r="A37" i="3" s="1"/>
  <c r="A34" i="3"/>
  <c r="A35" i="3" s="1"/>
  <c r="A29" i="3"/>
  <c r="A30" i="3" s="1"/>
  <c r="A31" i="3" s="1"/>
  <c r="A22" i="2"/>
  <c r="A26" i="2" s="1"/>
  <c r="A27" i="2" s="1"/>
  <c r="A32" i="2" s="1"/>
  <c r="A33" i="2" s="1"/>
  <c r="A20" i="2"/>
  <c r="A21" i="2" s="1"/>
  <c r="A38" i="3" l="1"/>
  <c r="A40" i="3"/>
  <c r="A41" i="3" s="1"/>
  <c r="E7" i="2"/>
  <c r="A44" i="3" l="1"/>
  <c r="A42" i="3"/>
  <c r="A43" i="3" s="1"/>
  <c r="A39" i="3"/>
  <c r="A23" i="2"/>
  <c r="A45" i="3" l="1"/>
  <c r="A46" i="3" s="1"/>
  <c r="A47" i="3" s="1"/>
  <c r="A48" i="3" s="1"/>
  <c r="A49" i="3"/>
  <c r="A24" i="2"/>
  <c r="A25" i="2" s="1"/>
  <c r="A28" i="2"/>
  <c r="A29" i="2" s="1"/>
  <c r="A30" i="2" s="1"/>
  <c r="A31" i="2" s="1"/>
  <c r="A56" i="3" l="1"/>
  <c r="A57" i="3" s="1"/>
  <c r="A50" i="3"/>
  <c r="A51" i="3" s="1"/>
  <c r="A52" i="3" s="1"/>
  <c r="A53" i="3" s="1"/>
  <c r="A54" i="3" s="1"/>
  <c r="A36" i="2"/>
  <c r="A37" i="2" s="1"/>
  <c r="A40" i="2" s="1"/>
  <c r="A34" i="2"/>
  <c r="A58" i="3" l="1"/>
  <c r="A59" i="3" s="1"/>
  <c r="A60" i="3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91" i="3" s="1"/>
  <c r="A92" i="3" s="1"/>
  <c r="A93" i="3" s="1"/>
  <c r="A41" i="2"/>
  <c r="A44" i="2" s="1"/>
  <c r="A49" i="2" s="1"/>
  <c r="A56" i="2" s="1"/>
  <c r="A57" i="2" s="1"/>
  <c r="A38" i="2"/>
  <c r="A39" i="2" s="1"/>
  <c r="A35" i="2"/>
  <c r="A42" i="2"/>
  <c r="A43" i="2" s="1"/>
  <c r="A45" i="2" l="1"/>
  <c r="A46" i="2" s="1"/>
  <c r="A47" i="2" s="1"/>
  <c r="A48" i="2" s="1"/>
  <c r="A60" i="2" l="1"/>
  <c r="A61" i="2" s="1"/>
  <c r="A58" i="2"/>
  <c r="A59" i="2" s="1"/>
  <c r="A50" i="2"/>
  <c r="A51" i="2" s="1"/>
  <c r="A62" i="2" l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52" i="2"/>
  <c r="A53" i="2" s="1"/>
  <c r="A54" i="2" s="1"/>
  <c r="A78" i="2" l="1"/>
  <c r="A79" i="2" l="1"/>
  <c r="A80" i="2" s="1"/>
  <c r="A84" i="2" l="1"/>
  <c r="A85" i="2" s="1"/>
  <c r="A81" i="2"/>
  <c r="A86" i="2"/>
  <c r="A87" i="2" s="1"/>
  <c r="A91" i="2" l="1"/>
  <c r="A92" i="2" s="1"/>
  <c r="A93" i="2" s="1"/>
  <c r="A8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tc={F36E0EF2-35BC-4A3B-8068-DFBF607A625D}</author>
  </authors>
  <commentList>
    <comment ref="E60" authorId="0" shapeId="0" xr:uid="{F36E0EF2-35BC-4A3B-8068-DFBF607A625D}">
      <text>
        <t>[Threaded comment]
Your version of Excel allows you to read this threaded comment; however, any edits to it will get removed if the file is opened in a newer version of Excel. Learn more: https://go.microsoft.com/fwlink/?linkid=870924
Comment:
    As directed by the Building Department, each Plumbing Permits will cover a group of 10 lots on the same street.  The first lot address of the group shall be used for the permit application and the remaining 9 addresses of the group shall be listed in the permit application description.  Each plumbing permit has a $48 fee.  
Example:  if you have 18 lots on one street, then 10 lots are on one permit and the remaining 8 lots would be on a second permit.  A new street name starts a new group.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tc={6B0EFFBC-8755-4178-9B1A-5604F8E161CC}</author>
  </authors>
  <commentList>
    <comment ref="E60" authorId="0" shapeId="0" xr:uid="{6B0EFFBC-8755-4178-9B1A-5604F8E161CC}">
      <text>
        <t>[Threaded comment]
Your version of Excel allows you to read this threaded comment; however, any edits to it will get removed if the file is opened in a newer version of Excel. Learn more: https://go.microsoft.com/fwlink/?linkid=870924
Comment:
    As directed by the Building Department, each Plumbing Permits will cover a group of 10 lots on the same street.  The first lot address of the group shall be used for the permit application and the remaining 9 addresses of the group shall be listed in the permit application description.  Each plumbing permit has a $48 fee.  
Example:  if you have 18 lots on one street, then 10 lots are on one permit and the remaining 8 lots would be on a second permit.  A new street name starts a new group.</t>
      </text>
    </comment>
  </commentList>
</comments>
</file>

<file path=xl/sharedStrings.xml><?xml version="1.0" encoding="utf-8"?>
<sst xmlns="http://schemas.openxmlformats.org/spreadsheetml/2006/main" count="375" uniqueCount="111">
  <si>
    <t>PROJECT NAME:</t>
  </si>
  <si>
    <t>PROJECT DESCRIPTION:</t>
  </si>
  <si>
    <t>PROJECT SITE DIMENSIONS:</t>
  </si>
  <si>
    <t>PREPARED BY:</t>
  </si>
  <si>
    <t>ITEM NO.</t>
  </si>
  <si>
    <t>DESCRIPTION</t>
  </si>
  <si>
    <t>UNITS</t>
  </si>
  <si>
    <t>QTY.</t>
  </si>
  <si>
    <t>UNIT PRICE
($)</t>
  </si>
  <si>
    <t>EXTENDED PRICE
($)</t>
  </si>
  <si>
    <t>SubTotal Construction Cost</t>
  </si>
  <si>
    <t>Mobilization (% of SubTotal)</t>
  </si>
  <si>
    <t>PROJECT NUMBER:</t>
  </si>
  <si>
    <t>SECTION / TWNSHP / RANGE:</t>
  </si>
  <si>
    <t>LF</t>
  </si>
  <si>
    <t>EA</t>
  </si>
  <si>
    <t>SY</t>
  </si>
  <si>
    <t>Gateway East Waterline Replacement</t>
  </si>
  <si>
    <t> </t>
  </si>
  <si>
    <t>CY</t>
  </si>
  <si>
    <t>Fire Hydrant Assembly</t>
  </si>
  <si>
    <t>LS</t>
  </si>
  <si>
    <t>Traffic Control</t>
  </si>
  <si>
    <t>Record Drawings</t>
  </si>
  <si>
    <t>Backflow Prevention Assembly (BPA)</t>
  </si>
  <si>
    <t>Permitting Fees - Building Department - BPA Installation</t>
  </si>
  <si>
    <t>Remove Existing Items</t>
  </si>
  <si>
    <t>Thermoplastic Striping</t>
  </si>
  <si>
    <t xml:space="preserve"> Sodding</t>
  </si>
  <si>
    <t>Fence, Chain-link, existing, relocate</t>
  </si>
  <si>
    <t>Erosion and Sediment Control</t>
  </si>
  <si>
    <t>Inlet Protection System</t>
  </si>
  <si>
    <t>Vertical Relocation of Sewer Service Lateral</t>
  </si>
  <si>
    <t>Miscellaneous Concrete, 3,000 psi</t>
  </si>
  <si>
    <t xml:space="preserve"> 3,10,15/35/117</t>
  </si>
  <si>
    <t>404.6109770</t>
  </si>
  <si>
    <t>Replace approx. 9,200 lf of water main installed in 1972</t>
  </si>
  <si>
    <t xml:space="preserve"> 9,200 LF of  ROW</t>
  </si>
  <si>
    <t>DI Fittings, (MJ) (Water)</t>
  </si>
  <si>
    <t>Service Line,  PE (SDR9), 2"</t>
  </si>
  <si>
    <t>BLR/JSS</t>
  </si>
  <si>
    <t>Asphalt Pavement Restoration</t>
  </si>
  <si>
    <t>Curb Replacement</t>
  </si>
  <si>
    <t>Sidewalk Replacement (4" min. thick), concrete</t>
  </si>
  <si>
    <t>Asphalt, S-III, 2" thick</t>
  </si>
  <si>
    <t>Stop Bar, White, 24"</t>
  </si>
  <si>
    <t>Concrete</t>
  </si>
  <si>
    <t>Asphalt</t>
  </si>
  <si>
    <t>Paver Bricks (6" min thick)</t>
  </si>
  <si>
    <t>Shell</t>
  </si>
  <si>
    <t>Misc. Vegetation &amp; Tree Removal</t>
  </si>
  <si>
    <t>General Removal and/or Trimming</t>
  </si>
  <si>
    <t>Palm Tree Removal, (as needed)</t>
  </si>
  <si>
    <t>Remove and Reinstall</t>
  </si>
  <si>
    <t>New</t>
  </si>
  <si>
    <t>Mailbox,  removal/reinstall and new</t>
  </si>
  <si>
    <t>Pipe</t>
  </si>
  <si>
    <t>Valve</t>
  </si>
  <si>
    <t>Fire Hydrant</t>
  </si>
  <si>
    <t>DIP (CLASS 350), 6"</t>
  </si>
  <si>
    <t>PVC (C-900), 6"</t>
  </si>
  <si>
    <t>1" PE Single Service (Short)</t>
  </si>
  <si>
    <t>1" PE Single Service (Long), w/ 2" casing</t>
  </si>
  <si>
    <t>1" PE Double Service (Short)</t>
  </si>
  <si>
    <t>1" PE Double Service (Long), w/ 2" casing</t>
  </si>
  <si>
    <t>Water Services (reuse existing meter boxes)</t>
  </si>
  <si>
    <t>Meter Box, new</t>
  </si>
  <si>
    <t>RPZ BPA, 3/4"</t>
  </si>
  <si>
    <t>Vacuum Breakers, brass</t>
  </si>
  <si>
    <t>Tee, 6"x 4"</t>
  </si>
  <si>
    <t>Tee, 6"x 6"</t>
  </si>
  <si>
    <t>Cross, 6"x 6"</t>
  </si>
  <si>
    <t xml:space="preserve">Sleeve, 6" </t>
  </si>
  <si>
    <t>Caps, 4"</t>
  </si>
  <si>
    <t xml:space="preserve">Bends (&lt;90), 6" </t>
  </si>
  <si>
    <t>Valves</t>
  </si>
  <si>
    <t>Gate, 2"</t>
  </si>
  <si>
    <t>Gate, 6"</t>
  </si>
  <si>
    <t>Double Yellow, 6"</t>
  </si>
  <si>
    <t>Crosswalk, White, 12"</t>
  </si>
  <si>
    <t>DIP (CLASS 350), 8"</t>
  </si>
  <si>
    <t>PVC (C-900), 8"</t>
  </si>
  <si>
    <t>Gate, 8"</t>
  </si>
  <si>
    <t>Caps, 8"</t>
  </si>
  <si>
    <t xml:space="preserve">Bends (&lt;90), 8" </t>
  </si>
  <si>
    <t xml:space="preserve">Sleeve, 8" </t>
  </si>
  <si>
    <t>Tee, 8"x 8"</t>
  </si>
  <si>
    <t>Reducer 8"x6"</t>
  </si>
  <si>
    <t>Pipe Joint Restrains</t>
  </si>
  <si>
    <t xml:space="preserve">         6"</t>
  </si>
  <si>
    <t xml:space="preserve">         8"</t>
  </si>
  <si>
    <t>Tee, 8"x 6"</t>
  </si>
  <si>
    <t>8" Tapping Valve</t>
  </si>
  <si>
    <t>Tapping Sleeve, 30"x8"</t>
  </si>
  <si>
    <t>IFBC NO. 23-TA004841SAM</t>
  </si>
  <si>
    <t>APPENDIX L, BID PRICING FORM</t>
  </si>
  <si>
    <t>GATEWAY EAST WATER MAIN REPLACEMENT</t>
  </si>
  <si>
    <t>PROJECT #6109770</t>
  </si>
  <si>
    <t xml:space="preserve">Bidders shall provide prices for each line item for their bid to be considered responsive. </t>
  </si>
  <si>
    <t>To be considered responsive, it is the sole responsibility of the bidder to correctly calculate and manually enter all sub-total, contingency and total bid price fields.</t>
  </si>
  <si>
    <t>Contingency (10% of SubTotal) County Authorized Use Only</t>
  </si>
  <si>
    <t>WATER MAIN REPLACEMENT - BID A, CONSTRUCTION COMPLETION OF 360 CALENDAR DAYS</t>
  </si>
  <si>
    <t>TOTAL BID A, CONSTRUCTION COMPLETION OF 360 CALENDAR DAYS</t>
  </si>
  <si>
    <t>WATER MAIN REPLACEMENT - BID B, CONSTRUCTION COMPLETION OF 300 CALENDAR DAYS</t>
  </si>
  <si>
    <t>TOTAL BID B, CONSTRUCTION COMPLETION OF 300 CALENDAR DAYS</t>
  </si>
  <si>
    <t>Road Pavement Base</t>
  </si>
  <si>
    <t>Asphalt Pavement Restoration (Mill &amp; Resurface)</t>
  </si>
  <si>
    <t>Driveway Restoration</t>
  </si>
  <si>
    <t>Grout Fill Abandoned Pipe (flowable fill)</t>
  </si>
  <si>
    <t xml:space="preserve">Mobilization </t>
  </si>
  <si>
    <t>Add'l 1" Service Pipe over 10' (Short) and 30' (Long)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</si>
</sst>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9" x14ac:knownFonts="1">
    <font>
      <sz val="12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EB9C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6" borderId="0" applyNumberFormat="0" applyBorder="0" applyAlignment="0" applyProtection="0"/>
    <xf numFmtId="44" fontId="8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0" applyFont="1"/>
    <xf numFmtId="0" fontId="2" fillId="0" borderId="0" xfId="0" applyFont="1"/>
    <xf numFmtId="38" fontId="2" fillId="0" borderId="0" xfId="1" applyNumberFormat="1" applyFont="1" applyAlignment="1">
      <alignment horizontal="center"/>
    </xf>
    <xf numFmtId="40" fontId="2" fillId="0" borderId="0" xfId="1" applyNumberFormat="1" applyFont="1"/>
    <xf numFmtId="0" fontId="2" fillId="0" borderId="0" xfId="1" applyFont="1"/>
    <xf numFmtId="0" fontId="1" fillId="0" borderId="0" xfId="0" applyFont="1" applyAlignment="1">
      <alignment vertical="center"/>
    </xf>
    <xf numFmtId="0" fontId="2" fillId="0" borderId="5" xfId="0" applyFont="1" applyBorder="1"/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17" xfId="0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6" xfId="0" applyFont="1" applyBorder="1"/>
    <xf numFmtId="164" fontId="2" fillId="0" borderId="0" xfId="1" applyNumberFormat="1" applyFont="1" applyAlignment="1">
      <alignment horizontal="center"/>
    </xf>
    <xf numFmtId="0" fontId="2" fillId="0" borderId="18" xfId="0" applyFont="1" applyBorder="1"/>
    <xf numFmtId="0" fontId="2" fillId="0" borderId="8" xfId="0" applyFont="1" applyBorder="1"/>
    <xf numFmtId="0" fontId="2" fillId="0" borderId="15" xfId="0" applyFont="1" applyBorder="1"/>
    <xf numFmtId="0" fontId="2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2" fillId="2" borderId="23" xfId="0" applyFont="1" applyFill="1" applyBorder="1"/>
    <xf numFmtId="0" fontId="1" fillId="0" borderId="24" xfId="1" applyFont="1" applyBorder="1" applyAlignment="1">
      <alignment horizontal="center" vertical="top" wrapText="1"/>
    </xf>
    <xf numFmtId="0" fontId="1" fillId="0" borderId="25" xfId="1" applyFont="1" applyBorder="1" applyAlignment="1">
      <alignment horizontal="center" vertical="top" wrapText="1"/>
    </xf>
    <xf numFmtId="0" fontId="1" fillId="0" borderId="19" xfId="1" applyFont="1" applyBorder="1" applyAlignment="1">
      <alignment horizontal="center" vertical="top" wrapText="1"/>
    </xf>
    <xf numFmtId="0" fontId="1" fillId="0" borderId="21" xfId="1" applyFont="1" applyBorder="1" applyAlignment="1">
      <alignment horizontal="center" vertical="top" wrapText="1"/>
    </xf>
    <xf numFmtId="38" fontId="1" fillId="0" borderId="21" xfId="1" applyNumberFormat="1" applyFont="1" applyBorder="1" applyAlignment="1">
      <alignment horizontal="center" vertical="top" wrapText="1"/>
    </xf>
    <xf numFmtId="40" fontId="1" fillId="0" borderId="21" xfId="1" applyNumberFormat="1" applyFont="1" applyBorder="1" applyAlignment="1">
      <alignment horizontal="center" vertical="top" wrapText="1"/>
    </xf>
    <xf numFmtId="40" fontId="1" fillId="0" borderId="26" xfId="1" applyNumberFormat="1" applyFont="1" applyBorder="1" applyAlignment="1">
      <alignment horizontal="center" vertical="top" wrapText="1"/>
    </xf>
    <xf numFmtId="9" fontId="2" fillId="0" borderId="4" xfId="0" applyNumberFormat="1" applyFont="1" applyBorder="1" applyAlignment="1">
      <alignment horizontal="center"/>
    </xf>
    <xf numFmtId="0" fontId="1" fillId="0" borderId="27" xfId="0" applyFont="1" applyBorder="1"/>
    <xf numFmtId="0" fontId="2" fillId="0" borderId="27" xfId="0" applyFont="1" applyBorder="1" applyAlignment="1">
      <alignment horizontal="center"/>
    </xf>
    <xf numFmtId="0" fontId="2" fillId="4" borderId="2" xfId="1" applyFont="1" applyFill="1" applyBorder="1" applyAlignment="1">
      <alignment vertical="center"/>
    </xf>
    <xf numFmtId="0" fontId="2" fillId="4" borderId="2" xfId="1" applyFont="1" applyFill="1" applyBorder="1" applyAlignment="1">
      <alignment horizontal="center" vertical="center"/>
    </xf>
    <xf numFmtId="38" fontId="2" fillId="4" borderId="2" xfId="1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4" borderId="2" xfId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2" xfId="0" applyFont="1" applyBorder="1"/>
    <xf numFmtId="0" fontId="2" fillId="0" borderId="14" xfId="0" applyFont="1" applyBorder="1"/>
    <xf numFmtId="0" fontId="2" fillId="3" borderId="13" xfId="0" applyFont="1" applyFill="1" applyBorder="1" applyAlignment="1">
      <alignment horizontal="center"/>
    </xf>
    <xf numFmtId="0" fontId="2" fillId="0" borderId="32" xfId="0" applyFont="1" applyBorder="1"/>
    <xf numFmtId="9" fontId="2" fillId="0" borderId="33" xfId="0" applyNumberFormat="1" applyFont="1" applyBorder="1" applyAlignment="1">
      <alignment horizontal="center"/>
    </xf>
    <xf numFmtId="3" fontId="2" fillId="3" borderId="30" xfId="0" applyNumberFormat="1" applyFont="1" applyFill="1" applyBorder="1" applyAlignment="1">
      <alignment horizontal="right"/>
    </xf>
    <xf numFmtId="4" fontId="1" fillId="0" borderId="6" xfId="1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left"/>
    </xf>
    <xf numFmtId="0" fontId="2" fillId="0" borderId="2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6" xfId="0" applyFont="1" applyBorder="1" applyAlignment="1">
      <alignment horizontal="left" indent="2"/>
    </xf>
    <xf numFmtId="0" fontId="2" fillId="0" borderId="1" xfId="0" applyFont="1" applyBorder="1" applyAlignment="1">
      <alignment horizontal="right" wrapText="1"/>
    </xf>
    <xf numFmtId="4" fontId="2" fillId="3" borderId="3" xfId="0" applyNumberFormat="1" applyFont="1" applyFill="1" applyBorder="1" applyAlignment="1">
      <alignment horizontal="right"/>
    </xf>
    <xf numFmtId="0" fontId="7" fillId="0" borderId="17" xfId="4" applyFont="1" applyFill="1" applyBorder="1" applyAlignment="1"/>
    <xf numFmtId="0" fontId="2" fillId="0" borderId="8" xfId="0" applyFont="1" applyBorder="1" applyAlignment="1">
      <alignment horizontal="left" indent="2"/>
    </xf>
    <xf numFmtId="0" fontId="2" fillId="0" borderId="16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 wrapText="1"/>
    </xf>
    <xf numFmtId="1" fontId="2" fillId="0" borderId="29" xfId="0" applyNumberFormat="1" applyFont="1" applyBorder="1" applyAlignment="1">
      <alignment horizontal="center" wrapText="1"/>
    </xf>
    <xf numFmtId="1" fontId="2" fillId="0" borderId="3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right" wrapText="1"/>
    </xf>
    <xf numFmtId="0" fontId="6" fillId="0" borderId="0" xfId="4" applyFill="1" applyProtection="1"/>
    <xf numFmtId="0" fontId="2" fillId="2" borderId="3" xfId="0" applyFont="1" applyFill="1" applyBorder="1" applyAlignment="1">
      <alignment horizontal="center"/>
    </xf>
    <xf numFmtId="44" fontId="2" fillId="0" borderId="2" xfId="0" applyNumberFormat="1" applyFont="1" applyBorder="1" applyAlignment="1" applyProtection="1">
      <alignment horizontal="right"/>
      <protection locked="0"/>
    </xf>
    <xf numFmtId="44" fontId="2" fillId="0" borderId="23" xfId="0" applyNumberFormat="1" applyFont="1" applyBorder="1" applyAlignment="1" applyProtection="1">
      <alignment horizontal="right"/>
      <protection locked="0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top" wrapText="1"/>
    </xf>
    <xf numFmtId="44" fontId="2" fillId="3" borderId="2" xfId="0" applyNumberFormat="1" applyFont="1" applyFill="1" applyBorder="1" applyAlignment="1">
      <alignment horizontal="right"/>
    </xf>
    <xf numFmtId="44" fontId="2" fillId="2" borderId="2" xfId="0" applyNumberFormat="1" applyFont="1" applyFill="1" applyBorder="1" applyAlignment="1">
      <alignment horizontal="right"/>
    </xf>
    <xf numFmtId="0" fontId="7" fillId="0" borderId="17" xfId="4" applyFont="1" applyFill="1" applyBorder="1" applyAlignment="1" applyProtection="1"/>
    <xf numFmtId="44" fontId="2" fillId="2" borderId="2" xfId="0" applyNumberFormat="1" applyFont="1" applyFill="1" applyBorder="1" applyAlignment="1">
      <alignment horizontal="center"/>
    </xf>
    <xf numFmtId="44" fontId="2" fillId="3" borderId="13" xfId="0" applyNumberFormat="1" applyFont="1" applyFill="1" applyBorder="1" applyAlignment="1">
      <alignment horizontal="right"/>
    </xf>
    <xf numFmtId="44" fontId="2" fillId="0" borderId="28" xfId="0" applyNumberFormat="1" applyFont="1" applyBorder="1" applyAlignment="1">
      <alignment horizontal="right"/>
    </xf>
    <xf numFmtId="44" fontId="2" fillId="0" borderId="4" xfId="0" applyNumberFormat="1" applyFont="1" applyBorder="1" applyAlignment="1">
      <alignment horizontal="right"/>
    </xf>
    <xf numFmtId="44" fontId="2" fillId="0" borderId="3" xfId="5" applyFont="1" applyBorder="1" applyAlignment="1">
      <alignment horizontal="right"/>
    </xf>
    <xf numFmtId="44" fontId="2" fillId="0" borderId="0" xfId="1" applyNumberFormat="1" applyFont="1"/>
    <xf numFmtId="44" fontId="0" fillId="0" borderId="0" xfId="0" applyNumberFormat="1" applyAlignment="1">
      <alignment vertical="center"/>
    </xf>
    <xf numFmtId="44" fontId="1" fillId="0" borderId="21" xfId="1" applyNumberFormat="1" applyFont="1" applyBorder="1" applyAlignment="1">
      <alignment horizontal="center" vertical="top" wrapText="1"/>
    </xf>
    <xf numFmtId="44" fontId="5" fillId="2" borderId="7" xfId="0" applyNumberFormat="1" applyFont="1" applyFill="1" applyBorder="1" applyAlignment="1">
      <alignment horizontal="center"/>
    </xf>
    <xf numFmtId="44" fontId="0" fillId="0" borderId="0" xfId="0" applyNumberFormat="1"/>
    <xf numFmtId="44" fontId="2" fillId="0" borderId="3" xfId="0" applyNumberFormat="1" applyFont="1" applyBorder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0" xfId="1" applyFont="1" applyAlignment="1">
      <alignment horizontal="left"/>
    </xf>
    <xf numFmtId="0" fontId="1" fillId="0" borderId="34" xfId="1" applyFont="1" applyBorder="1" applyAlignment="1">
      <alignment horizontal="left" wrapText="1"/>
    </xf>
  </cellXfs>
  <cellStyles count="6">
    <cellStyle name="Currency" xfId="5" builtinId="4"/>
    <cellStyle name="Neutral" xfId="4" builtinId="28"/>
    <cellStyle name="Normal" xfId="0" builtinId="0"/>
    <cellStyle name="Normal 2" xfId="2" xr:uid="{00000000-0005-0000-0000-000002000000}"/>
    <cellStyle name="Normal_ConstructionCostMagellanDrWLImp" xfId="1" xr:uid="{00000000-0005-0000-0000-000004000000}"/>
    <cellStyle name="Percent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hea Shoun" id="{FA89E76D-4338-470E-B25B-25926BEBD4C7}" userId="S::shea.shoun@mymanatee.org::202f497f-80ef-4680-8d24-4b4cd86a7bb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60" dT="2020-12-17T18:23:07.74" personId="{FA89E76D-4338-470E-B25B-25926BEBD4C7}" id="{F36E0EF2-35BC-4A3B-8068-DFBF607A625D}">
    <text>As directed by the Building Department, each Plumbing Permits will cover a group of 10 lots on the same street.  The first lot address of the group shall be used for the permit application and the remaining 9 addresses of the group shall be listed in the permit application description.  Each plumbing permit has a $48 fee.  
Example:  if you have 18 lots on one street, then 10 lots are on one permit and the remaining 8 lots would be on a second permit.  A new street name starts a new group.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60" dT="2020-12-17T18:23:07.74" personId="{FA89E76D-4338-470E-B25B-25926BEBD4C7}" id="{6B0EFFBC-8755-4178-9B1A-5604F8E161CC}">
    <text>As directed by the Building Department, each Plumbing Permits will cover a group of 10 lots on the same street.  The first lot address of the group shall be used for the permit application and the remaining 9 addresses of the group shall be listed in the permit application description.  Each plumbing permit has a $48 fee.  
Example:  if you have 18 lots on one street, then 10 lots are on one permit and the remaining 8 lots would be on a second permit.  A new street name starts a new group.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4"/>
  <sheetViews>
    <sheetView tabSelected="1" topLeftCell="A9" zoomScale="110" zoomScaleNormal="110" zoomScaleSheetLayoutView="110" workbookViewId="0">
      <selection activeCell="F17" sqref="F17"/>
    </sheetView>
  </sheetViews>
  <sheetFormatPr defaultColWidth="8.33203125" defaultRowHeight="12.75" x14ac:dyDescent="0.2"/>
  <cols>
    <col min="1" max="1" width="8.77734375" style="1" customWidth="1"/>
    <col min="2" max="2" width="22.88671875" style="6" customWidth="1"/>
    <col min="3" max="3" width="15" style="6" customWidth="1"/>
    <col min="4" max="4" width="5.77734375" style="1" customWidth="1"/>
    <col min="5" max="5" width="5.77734375" style="4" customWidth="1"/>
    <col min="6" max="7" width="12.6640625" style="5" customWidth="1"/>
    <col min="8" max="16384" width="8.33203125" style="6"/>
  </cols>
  <sheetData>
    <row r="1" spans="1:7" hidden="1" x14ac:dyDescent="0.2"/>
    <row r="2" spans="1:7" hidden="1" x14ac:dyDescent="0.2">
      <c r="B2" s="2" t="s">
        <v>0</v>
      </c>
      <c r="C2" s="3" t="s">
        <v>17</v>
      </c>
    </row>
    <row r="3" spans="1:7" hidden="1" x14ac:dyDescent="0.2">
      <c r="B3" s="2" t="s">
        <v>12</v>
      </c>
      <c r="C3" s="52" t="s">
        <v>35</v>
      </c>
    </row>
    <row r="4" spans="1:7" hidden="1" x14ac:dyDescent="0.2">
      <c r="B4" s="2" t="s">
        <v>13</v>
      </c>
      <c r="C4" s="3" t="s">
        <v>34</v>
      </c>
    </row>
    <row r="5" spans="1:7" s="70" customFormat="1" ht="15" hidden="1" x14ac:dyDescent="0.2">
      <c r="A5" s="14"/>
      <c r="B5" s="7" t="s">
        <v>1</v>
      </c>
      <c r="C5" s="17" t="s">
        <v>36</v>
      </c>
      <c r="D5" s="14"/>
      <c r="E5" s="16"/>
      <c r="F5" s="16"/>
      <c r="G5" s="16"/>
    </row>
    <row r="6" spans="1:7" ht="15" hidden="1" customHeight="1" x14ac:dyDescent="0.2">
      <c r="B6" s="2" t="s">
        <v>2</v>
      </c>
      <c r="C6" s="3" t="s">
        <v>37</v>
      </c>
    </row>
    <row r="7" spans="1:7" hidden="1" x14ac:dyDescent="0.2">
      <c r="B7" s="2" t="s">
        <v>3</v>
      </c>
      <c r="C7" s="3" t="s">
        <v>40</v>
      </c>
      <c r="E7" s="19">
        <f ca="1">+TODAY()</f>
        <v>45160</v>
      </c>
    </row>
    <row r="8" spans="1:7" x14ac:dyDescent="0.2">
      <c r="A8" s="91" t="s">
        <v>95</v>
      </c>
      <c r="B8" s="91"/>
      <c r="C8" s="91"/>
      <c r="E8" s="19"/>
    </row>
    <row r="9" spans="1:7" x14ac:dyDescent="0.2">
      <c r="A9" s="91" t="s">
        <v>94</v>
      </c>
      <c r="B9" s="91"/>
      <c r="C9" s="91"/>
      <c r="E9" s="19"/>
    </row>
    <row r="10" spans="1:7" x14ac:dyDescent="0.2">
      <c r="A10" s="91" t="s">
        <v>96</v>
      </c>
      <c r="B10" s="91"/>
      <c r="C10" s="91"/>
      <c r="E10" s="19"/>
    </row>
    <row r="11" spans="1:7" x14ac:dyDescent="0.2">
      <c r="A11" s="91" t="s">
        <v>97</v>
      </c>
      <c r="B11" s="91"/>
      <c r="C11" s="91"/>
      <c r="E11" s="19"/>
    </row>
    <row r="12" spans="1:7" x14ac:dyDescent="0.2">
      <c r="A12" s="91" t="s">
        <v>98</v>
      </c>
      <c r="B12" s="91"/>
      <c r="C12" s="91"/>
      <c r="D12" s="91"/>
      <c r="E12" s="91"/>
      <c r="F12" s="91"/>
      <c r="G12" s="91"/>
    </row>
    <row r="13" spans="1:7" ht="30.6" customHeight="1" thickBot="1" x14ac:dyDescent="0.25">
      <c r="A13" s="92" t="s">
        <v>99</v>
      </c>
      <c r="B13" s="92"/>
      <c r="C13" s="92"/>
      <c r="D13" s="92"/>
      <c r="E13" s="92"/>
      <c r="F13" s="92"/>
      <c r="G13" s="92"/>
    </row>
    <row r="14" spans="1:7" s="71" customFormat="1" ht="30.6" customHeight="1" thickBot="1" x14ac:dyDescent="0.25">
      <c r="A14" s="88" t="s">
        <v>101</v>
      </c>
      <c r="B14" s="89"/>
      <c r="C14" s="89"/>
      <c r="D14" s="89"/>
      <c r="E14" s="89"/>
      <c r="F14" s="89"/>
      <c r="G14" s="90"/>
    </row>
    <row r="15" spans="1:7" ht="26.25" thickBot="1" x14ac:dyDescent="0.25">
      <c r="A15" s="26" t="s">
        <v>4</v>
      </c>
      <c r="B15" s="27" t="s">
        <v>5</v>
      </c>
      <c r="C15" s="28"/>
      <c r="D15" s="29" t="s">
        <v>6</v>
      </c>
      <c r="E15" s="30" t="s">
        <v>7</v>
      </c>
      <c r="F15" s="31" t="s">
        <v>8</v>
      </c>
      <c r="G15" s="32" t="s">
        <v>9</v>
      </c>
    </row>
    <row r="16" spans="1:7" ht="25.15" customHeight="1" x14ac:dyDescent="0.2">
      <c r="A16" s="53"/>
      <c r="B16" s="21"/>
      <c r="C16" s="22"/>
      <c r="D16" s="23" t="s">
        <v>18</v>
      </c>
      <c r="E16" s="24" t="s">
        <v>18</v>
      </c>
      <c r="F16" s="24" t="s">
        <v>18</v>
      </c>
      <c r="G16" s="25"/>
    </row>
    <row r="17" spans="1:7" ht="25.15" customHeight="1" x14ac:dyDescent="0.2">
      <c r="A17" s="54">
        <v>1</v>
      </c>
      <c r="B17" s="21" t="s">
        <v>42</v>
      </c>
      <c r="C17" s="22"/>
      <c r="D17" s="10" t="s">
        <v>14</v>
      </c>
      <c r="E17" s="13">
        <v>452</v>
      </c>
      <c r="F17" s="68"/>
      <c r="G17" s="79">
        <f>SUM(E17*F17)</f>
        <v>0</v>
      </c>
    </row>
    <row r="18" spans="1:7" ht="25.15" customHeight="1" x14ac:dyDescent="0.2">
      <c r="A18" s="54">
        <f>A17+1</f>
        <v>2</v>
      </c>
      <c r="B18" s="21" t="s">
        <v>41</v>
      </c>
      <c r="C18" s="22"/>
      <c r="D18" s="11"/>
      <c r="E18" s="11"/>
      <c r="F18" s="72"/>
      <c r="G18" s="58"/>
    </row>
    <row r="19" spans="1:7" ht="25.15" customHeight="1" x14ac:dyDescent="0.2">
      <c r="A19" s="57">
        <f>A18+0.01</f>
        <v>2.0099999999999998</v>
      </c>
      <c r="B19" s="60" t="s">
        <v>105</v>
      </c>
      <c r="C19" s="22"/>
      <c r="D19" s="10" t="s">
        <v>16</v>
      </c>
      <c r="E19" s="13">
        <v>448</v>
      </c>
      <c r="F19" s="68"/>
      <c r="G19" s="79">
        <f t="shared" ref="G19:G21" si="0">SUM(E19*F19)</f>
        <v>0</v>
      </c>
    </row>
    <row r="20" spans="1:7" ht="25.15" customHeight="1" x14ac:dyDescent="0.2">
      <c r="A20" s="57">
        <f t="shared" ref="A20:A21" si="1">A19+0.01</f>
        <v>2.0199999999999996</v>
      </c>
      <c r="B20" s="60" t="s">
        <v>44</v>
      </c>
      <c r="C20" s="22"/>
      <c r="D20" s="10" t="s">
        <v>16</v>
      </c>
      <c r="E20" s="13">
        <v>714</v>
      </c>
      <c r="F20" s="68"/>
      <c r="G20" s="79">
        <f t="shared" si="0"/>
        <v>0</v>
      </c>
    </row>
    <row r="21" spans="1:7" ht="25.15" customHeight="1" x14ac:dyDescent="0.2">
      <c r="A21" s="57">
        <f t="shared" si="1"/>
        <v>2.0299999999999994</v>
      </c>
      <c r="B21" s="60" t="s">
        <v>106</v>
      </c>
      <c r="C21" s="22"/>
      <c r="D21" s="10" t="s">
        <v>16</v>
      </c>
      <c r="E21" s="13">
        <v>4018</v>
      </c>
      <c r="F21" s="68"/>
      <c r="G21" s="79">
        <f t="shared" si="0"/>
        <v>0</v>
      </c>
    </row>
    <row r="22" spans="1:7" ht="25.15" customHeight="1" x14ac:dyDescent="0.2">
      <c r="A22" s="54">
        <f>A18+1</f>
        <v>3</v>
      </c>
      <c r="B22" s="21" t="s">
        <v>27</v>
      </c>
      <c r="C22" s="22"/>
      <c r="D22" s="11"/>
      <c r="E22" s="11"/>
      <c r="F22" s="72"/>
      <c r="G22" s="58"/>
    </row>
    <row r="23" spans="1:7" ht="25.15" customHeight="1" x14ac:dyDescent="0.2">
      <c r="A23" s="57">
        <f>A22+0.01</f>
        <v>3.01</v>
      </c>
      <c r="B23" s="60" t="s">
        <v>45</v>
      </c>
      <c r="C23" s="22"/>
      <c r="D23" s="10" t="s">
        <v>14</v>
      </c>
      <c r="E23" s="13">
        <v>54</v>
      </c>
      <c r="F23" s="68"/>
      <c r="G23" s="79">
        <f t="shared" ref="G23:G26" si="2">SUM(E23*F23)</f>
        <v>0</v>
      </c>
    </row>
    <row r="24" spans="1:7" ht="25.15" customHeight="1" x14ac:dyDescent="0.2">
      <c r="A24" s="57">
        <f t="shared" ref="A24:A25" si="3">A23+0.01</f>
        <v>3.0199999999999996</v>
      </c>
      <c r="B24" s="60" t="s">
        <v>79</v>
      </c>
      <c r="C24" s="22"/>
      <c r="D24" s="10" t="s">
        <v>14</v>
      </c>
      <c r="E24" s="13">
        <v>270</v>
      </c>
      <c r="F24" s="68"/>
      <c r="G24" s="79">
        <f t="shared" si="2"/>
        <v>0</v>
      </c>
    </row>
    <row r="25" spans="1:7" ht="25.15" customHeight="1" x14ac:dyDescent="0.2">
      <c r="A25" s="57">
        <f t="shared" si="3"/>
        <v>3.0299999999999994</v>
      </c>
      <c r="B25" s="60" t="s">
        <v>78</v>
      </c>
      <c r="C25" s="22"/>
      <c r="D25" s="10" t="s">
        <v>14</v>
      </c>
      <c r="E25" s="13">
        <v>400</v>
      </c>
      <c r="F25" s="68"/>
      <c r="G25" s="79">
        <f t="shared" si="2"/>
        <v>0</v>
      </c>
    </row>
    <row r="26" spans="1:7" ht="25.15" customHeight="1" x14ac:dyDescent="0.2">
      <c r="A26" s="54">
        <f>A22+1</f>
        <v>4</v>
      </c>
      <c r="B26" s="21" t="s">
        <v>43</v>
      </c>
      <c r="C26" s="22"/>
      <c r="D26" s="10" t="s">
        <v>16</v>
      </c>
      <c r="E26" s="13">
        <v>193</v>
      </c>
      <c r="F26" s="68"/>
      <c r="G26" s="79">
        <f t="shared" si="2"/>
        <v>0</v>
      </c>
    </row>
    <row r="27" spans="1:7" ht="25.15" customHeight="1" x14ac:dyDescent="0.2">
      <c r="A27" s="54">
        <f>A26+1</f>
        <v>5</v>
      </c>
      <c r="B27" s="18" t="s">
        <v>107</v>
      </c>
      <c r="C27" s="22"/>
      <c r="D27" s="11"/>
      <c r="E27" s="11"/>
      <c r="F27" s="72"/>
      <c r="G27" s="58"/>
    </row>
    <row r="28" spans="1:7" ht="25.15" customHeight="1" x14ac:dyDescent="0.2">
      <c r="A28" s="57">
        <f>A27+0.01</f>
        <v>5.01</v>
      </c>
      <c r="B28" s="56" t="s">
        <v>46</v>
      </c>
      <c r="C28" s="22"/>
      <c r="D28" s="10" t="s">
        <v>16</v>
      </c>
      <c r="E28" s="13">
        <v>1815</v>
      </c>
      <c r="F28" s="68"/>
      <c r="G28" s="79">
        <f t="shared" ref="G28:G32" si="4">SUM(E28*F28)</f>
        <v>0</v>
      </c>
    </row>
    <row r="29" spans="1:7" ht="25.15" customHeight="1" x14ac:dyDescent="0.2">
      <c r="A29" s="57">
        <f t="shared" ref="A29:A31" si="5">A28+0.01</f>
        <v>5.0199999999999996</v>
      </c>
      <c r="B29" s="56" t="s">
        <v>47</v>
      </c>
      <c r="C29" s="22"/>
      <c r="D29" s="10" t="s">
        <v>16</v>
      </c>
      <c r="E29" s="13">
        <v>141</v>
      </c>
      <c r="F29" s="68"/>
      <c r="G29" s="79">
        <f t="shared" si="4"/>
        <v>0</v>
      </c>
    </row>
    <row r="30" spans="1:7" ht="25.15" customHeight="1" x14ac:dyDescent="0.2">
      <c r="A30" s="57">
        <f t="shared" si="5"/>
        <v>5.0299999999999994</v>
      </c>
      <c r="B30" s="56" t="s">
        <v>48</v>
      </c>
      <c r="C30" s="22"/>
      <c r="D30" s="10" t="s">
        <v>16</v>
      </c>
      <c r="E30" s="13">
        <v>48</v>
      </c>
      <c r="F30" s="68"/>
      <c r="G30" s="79">
        <f t="shared" si="4"/>
        <v>0</v>
      </c>
    </row>
    <row r="31" spans="1:7" ht="25.15" customHeight="1" x14ac:dyDescent="0.2">
      <c r="A31" s="57">
        <f t="shared" si="5"/>
        <v>5.0399999999999991</v>
      </c>
      <c r="B31" s="56" t="s">
        <v>49</v>
      </c>
      <c r="C31" s="22"/>
      <c r="D31" s="10" t="s">
        <v>16</v>
      </c>
      <c r="E31" s="13">
        <v>45</v>
      </c>
      <c r="F31" s="68"/>
      <c r="G31" s="79">
        <f t="shared" si="4"/>
        <v>0</v>
      </c>
    </row>
    <row r="32" spans="1:7" ht="25.15" customHeight="1" x14ac:dyDescent="0.2">
      <c r="A32" s="54">
        <f>A27+1</f>
        <v>6</v>
      </c>
      <c r="B32" s="18" t="s">
        <v>28</v>
      </c>
      <c r="C32" s="15"/>
      <c r="D32" s="10" t="s">
        <v>16</v>
      </c>
      <c r="E32" s="13">
        <v>3690</v>
      </c>
      <c r="F32" s="68"/>
      <c r="G32" s="79">
        <f t="shared" si="4"/>
        <v>0</v>
      </c>
    </row>
    <row r="33" spans="1:7" ht="25.15" customHeight="1" x14ac:dyDescent="0.2">
      <c r="A33" s="54">
        <f>A32+1</f>
        <v>7</v>
      </c>
      <c r="B33" s="18" t="s">
        <v>50</v>
      </c>
      <c r="C33" s="22"/>
      <c r="D33" s="11"/>
      <c r="E33" s="11"/>
      <c r="F33" s="72"/>
      <c r="G33" s="58"/>
    </row>
    <row r="34" spans="1:7" ht="25.15" customHeight="1" x14ac:dyDescent="0.2">
      <c r="A34" s="57">
        <f>A33+0.01</f>
        <v>7.01</v>
      </c>
      <c r="B34" s="56" t="s">
        <v>51</v>
      </c>
      <c r="C34" s="22"/>
      <c r="D34" s="37" t="s">
        <v>21</v>
      </c>
      <c r="E34" s="13">
        <v>1</v>
      </c>
      <c r="F34" s="68"/>
      <c r="G34" s="79">
        <f>SUM(E34*F34)</f>
        <v>0</v>
      </c>
    </row>
    <row r="35" spans="1:7" ht="25.15" customHeight="1" x14ac:dyDescent="0.2">
      <c r="A35" s="57">
        <f>A34+0.01</f>
        <v>7.02</v>
      </c>
      <c r="B35" s="56" t="s">
        <v>52</v>
      </c>
      <c r="C35" s="22"/>
      <c r="D35" s="37" t="s">
        <v>15</v>
      </c>
      <c r="E35" s="13">
        <v>5</v>
      </c>
      <c r="F35" s="68"/>
      <c r="G35" s="79">
        <f>SUM(E35*F35)</f>
        <v>0</v>
      </c>
    </row>
    <row r="36" spans="1:7" ht="25.15" customHeight="1" x14ac:dyDescent="0.2">
      <c r="A36" s="54">
        <f>A33+1</f>
        <v>8</v>
      </c>
      <c r="B36" s="18" t="s">
        <v>29</v>
      </c>
      <c r="C36" s="22"/>
      <c r="D36" s="37" t="s">
        <v>14</v>
      </c>
      <c r="E36" s="13">
        <v>275</v>
      </c>
      <c r="F36" s="68"/>
      <c r="G36" s="79">
        <f>SUM(E36*F36)</f>
        <v>0</v>
      </c>
    </row>
    <row r="37" spans="1:7" ht="25.15" customHeight="1" x14ac:dyDescent="0.2">
      <c r="A37" s="54">
        <f>A36+1</f>
        <v>9</v>
      </c>
      <c r="B37" s="18" t="s">
        <v>55</v>
      </c>
      <c r="C37" s="22"/>
      <c r="D37" s="11"/>
      <c r="E37" s="11"/>
      <c r="F37" s="72"/>
      <c r="G37" s="58"/>
    </row>
    <row r="38" spans="1:7" ht="25.15" customHeight="1" x14ac:dyDescent="0.2">
      <c r="A38" s="57">
        <f>A37+0.01</f>
        <v>9.01</v>
      </c>
      <c r="B38" s="56" t="s">
        <v>53</v>
      </c>
      <c r="C38" s="22"/>
      <c r="D38" s="37" t="s">
        <v>15</v>
      </c>
      <c r="E38" s="13">
        <v>25</v>
      </c>
      <c r="F38" s="68"/>
      <c r="G38" s="79">
        <f t="shared" ref="G38:G40" si="6">SUM(E38*F38)</f>
        <v>0</v>
      </c>
    </row>
    <row r="39" spans="1:7" ht="25.15" customHeight="1" x14ac:dyDescent="0.2">
      <c r="A39" s="57">
        <f>A38+0.01</f>
        <v>9.02</v>
      </c>
      <c r="B39" s="56" t="s">
        <v>54</v>
      </c>
      <c r="C39" s="22"/>
      <c r="D39" s="37" t="s">
        <v>15</v>
      </c>
      <c r="E39" s="13">
        <v>20</v>
      </c>
      <c r="F39" s="68"/>
      <c r="G39" s="79">
        <f t="shared" si="6"/>
        <v>0</v>
      </c>
    </row>
    <row r="40" spans="1:7" ht="25.15" customHeight="1" x14ac:dyDescent="0.2">
      <c r="A40" s="54">
        <f>A37+1</f>
        <v>10</v>
      </c>
      <c r="B40" s="18" t="s">
        <v>108</v>
      </c>
      <c r="C40" s="15"/>
      <c r="D40" s="10" t="s">
        <v>19</v>
      </c>
      <c r="E40" s="13">
        <v>168</v>
      </c>
      <c r="F40" s="68"/>
      <c r="G40" s="79">
        <f t="shared" si="6"/>
        <v>0</v>
      </c>
    </row>
    <row r="41" spans="1:7" ht="25.15" customHeight="1" x14ac:dyDescent="0.2">
      <c r="A41" s="54">
        <f t="shared" ref="A41" si="7">A40+1</f>
        <v>11</v>
      </c>
      <c r="B41" s="18" t="s">
        <v>26</v>
      </c>
      <c r="C41" s="15"/>
      <c r="D41" s="11"/>
      <c r="E41" s="39"/>
      <c r="F41" s="72"/>
      <c r="G41" s="58"/>
    </row>
    <row r="42" spans="1:7" ht="25.15" customHeight="1" x14ac:dyDescent="0.2">
      <c r="A42" s="57">
        <f>A41+0.01</f>
        <v>11.01</v>
      </c>
      <c r="B42" s="56" t="s">
        <v>57</v>
      </c>
      <c r="C42" s="15"/>
      <c r="D42" s="42" t="s">
        <v>15</v>
      </c>
      <c r="E42" s="13">
        <v>20</v>
      </c>
      <c r="F42" s="68"/>
      <c r="G42" s="79">
        <f t="shared" ref="G42:G43" si="8">SUM(E42*F42)</f>
        <v>0</v>
      </c>
    </row>
    <row r="43" spans="1:7" ht="25.15" customHeight="1" x14ac:dyDescent="0.2">
      <c r="A43" s="57">
        <f>A42+0.01</f>
        <v>11.02</v>
      </c>
      <c r="B43" s="56" t="s">
        <v>58</v>
      </c>
      <c r="C43" s="15"/>
      <c r="D43" s="42" t="s">
        <v>15</v>
      </c>
      <c r="E43" s="13">
        <v>8</v>
      </c>
      <c r="F43" s="68"/>
      <c r="G43" s="79">
        <f t="shared" si="8"/>
        <v>0</v>
      </c>
    </row>
    <row r="44" spans="1:7" ht="25.15" customHeight="1" x14ac:dyDescent="0.2">
      <c r="A44" s="54">
        <f>A41+1</f>
        <v>12</v>
      </c>
      <c r="B44" s="18" t="s">
        <v>56</v>
      </c>
      <c r="C44" s="15"/>
      <c r="D44" s="9" t="s">
        <v>18</v>
      </c>
      <c r="E44" s="9" t="s">
        <v>18</v>
      </c>
      <c r="F44" s="73"/>
      <c r="G44" s="58"/>
    </row>
    <row r="45" spans="1:7" s="66" customFormat="1" ht="25.15" customHeight="1" x14ac:dyDescent="0.25">
      <c r="A45" s="57">
        <f>A44+0.01</f>
        <v>12.01</v>
      </c>
      <c r="B45" s="56" t="s">
        <v>59</v>
      </c>
      <c r="C45" s="74"/>
      <c r="D45" s="42" t="s">
        <v>14</v>
      </c>
      <c r="E45" s="13">
        <v>1323</v>
      </c>
      <c r="F45" s="68"/>
      <c r="G45" s="79">
        <f t="shared" ref="G45:G48" si="9">SUM(E45*F45)</f>
        <v>0</v>
      </c>
    </row>
    <row r="46" spans="1:7" s="66" customFormat="1" ht="25.15" customHeight="1" x14ac:dyDescent="0.25">
      <c r="A46" s="57">
        <f>A45+0.01</f>
        <v>12.02</v>
      </c>
      <c r="B46" s="56" t="s">
        <v>80</v>
      </c>
      <c r="C46" s="74"/>
      <c r="D46" s="42" t="s">
        <v>14</v>
      </c>
      <c r="E46" s="13">
        <v>40</v>
      </c>
      <c r="F46" s="68"/>
      <c r="G46" s="79">
        <f t="shared" si="9"/>
        <v>0</v>
      </c>
    </row>
    <row r="47" spans="1:7" s="66" customFormat="1" ht="25.15" customHeight="1" x14ac:dyDescent="0.25">
      <c r="A47" s="57">
        <f t="shared" ref="A47:A48" si="10">A46+0.01</f>
        <v>12.03</v>
      </c>
      <c r="B47" s="56" t="s">
        <v>60</v>
      </c>
      <c r="C47" s="15"/>
      <c r="D47" s="10" t="s">
        <v>14</v>
      </c>
      <c r="E47" s="13">
        <v>7561</v>
      </c>
      <c r="F47" s="68"/>
      <c r="G47" s="79">
        <f t="shared" si="9"/>
        <v>0</v>
      </c>
    </row>
    <row r="48" spans="1:7" ht="25.15" customHeight="1" x14ac:dyDescent="0.2">
      <c r="A48" s="57">
        <f t="shared" si="10"/>
        <v>12.04</v>
      </c>
      <c r="B48" s="56" t="s">
        <v>81</v>
      </c>
      <c r="C48" s="15"/>
      <c r="D48" s="10" t="s">
        <v>14</v>
      </c>
      <c r="E48" s="13">
        <v>183</v>
      </c>
      <c r="F48" s="68"/>
      <c r="G48" s="79">
        <f t="shared" si="9"/>
        <v>0</v>
      </c>
    </row>
    <row r="49" spans="1:7" ht="25.15" customHeight="1" x14ac:dyDescent="0.2">
      <c r="A49" s="54">
        <f>A44+1</f>
        <v>13</v>
      </c>
      <c r="B49" s="18" t="s">
        <v>65</v>
      </c>
      <c r="C49" s="15"/>
      <c r="D49" s="9" t="s">
        <v>18</v>
      </c>
      <c r="E49" s="9" t="s">
        <v>18</v>
      </c>
      <c r="F49" s="72"/>
      <c r="G49" s="58"/>
    </row>
    <row r="50" spans="1:7" ht="25.15" customHeight="1" x14ac:dyDescent="0.2">
      <c r="A50" s="57">
        <f>A49+0.01</f>
        <v>13.01</v>
      </c>
      <c r="B50" s="56" t="s">
        <v>61</v>
      </c>
      <c r="C50" s="15"/>
      <c r="D50" s="10" t="s">
        <v>15</v>
      </c>
      <c r="E50" s="13">
        <v>27</v>
      </c>
      <c r="F50" s="68"/>
      <c r="G50" s="79">
        <f t="shared" ref="G50:G56" si="11">SUM(E50*F50)</f>
        <v>0</v>
      </c>
    </row>
    <row r="51" spans="1:7" ht="25.15" customHeight="1" x14ac:dyDescent="0.2">
      <c r="A51" s="57">
        <f t="shared" ref="A51:A54" si="12">A50+0.01</f>
        <v>13.02</v>
      </c>
      <c r="B51" s="56" t="s">
        <v>62</v>
      </c>
      <c r="C51" s="15"/>
      <c r="D51" s="10" t="s">
        <v>15</v>
      </c>
      <c r="E51" s="13">
        <v>16</v>
      </c>
      <c r="F51" s="68"/>
      <c r="G51" s="79">
        <f t="shared" si="11"/>
        <v>0</v>
      </c>
    </row>
    <row r="52" spans="1:7" ht="25.15" customHeight="1" x14ac:dyDescent="0.2">
      <c r="A52" s="57">
        <f t="shared" si="12"/>
        <v>13.03</v>
      </c>
      <c r="B52" s="56" t="s">
        <v>63</v>
      </c>
      <c r="C52" s="15"/>
      <c r="D52" s="10" t="s">
        <v>15</v>
      </c>
      <c r="E52" s="13">
        <v>34</v>
      </c>
      <c r="F52" s="68"/>
      <c r="G52" s="79">
        <f t="shared" si="11"/>
        <v>0</v>
      </c>
    </row>
    <row r="53" spans="1:7" ht="25.15" customHeight="1" x14ac:dyDescent="0.2">
      <c r="A53" s="57">
        <f t="shared" si="12"/>
        <v>13.04</v>
      </c>
      <c r="B53" s="56" t="s">
        <v>64</v>
      </c>
      <c r="C53" s="15"/>
      <c r="D53" s="10" t="s">
        <v>15</v>
      </c>
      <c r="E53" s="13">
        <v>44</v>
      </c>
      <c r="F53" s="68"/>
      <c r="G53" s="79">
        <f t="shared" si="11"/>
        <v>0</v>
      </c>
    </row>
    <row r="54" spans="1:7" ht="25.15" customHeight="1" x14ac:dyDescent="0.2">
      <c r="A54" s="57">
        <f t="shared" si="12"/>
        <v>13.049999999999999</v>
      </c>
      <c r="B54" s="56" t="s">
        <v>39</v>
      </c>
      <c r="C54" s="15"/>
      <c r="D54" s="41" t="s">
        <v>14</v>
      </c>
      <c r="E54" s="13">
        <v>229</v>
      </c>
      <c r="F54" s="68"/>
      <c r="G54" s="79">
        <f t="shared" si="11"/>
        <v>0</v>
      </c>
    </row>
    <row r="55" spans="1:7" ht="25.15" customHeight="1" x14ac:dyDescent="0.2">
      <c r="A55" s="57">
        <v>13.06</v>
      </c>
      <c r="B55" s="56" t="s">
        <v>110</v>
      </c>
      <c r="C55" s="15"/>
      <c r="D55" s="41" t="s">
        <v>14</v>
      </c>
      <c r="E55" s="13">
        <v>700</v>
      </c>
      <c r="F55" s="68"/>
      <c r="G55" s="79">
        <f t="shared" si="11"/>
        <v>0</v>
      </c>
    </row>
    <row r="56" spans="1:7" ht="25.15" customHeight="1" x14ac:dyDescent="0.2">
      <c r="A56" s="54">
        <f>A49+1</f>
        <v>14</v>
      </c>
      <c r="B56" s="61" t="s">
        <v>66</v>
      </c>
      <c r="C56" s="15"/>
      <c r="D56" s="41" t="s">
        <v>15</v>
      </c>
      <c r="E56" s="13">
        <v>25</v>
      </c>
      <c r="F56" s="68"/>
      <c r="G56" s="79">
        <f t="shared" si="11"/>
        <v>0</v>
      </c>
    </row>
    <row r="57" spans="1:7" ht="25.15" customHeight="1" x14ac:dyDescent="0.2">
      <c r="A57" s="54">
        <f>A56+1</f>
        <v>15</v>
      </c>
      <c r="B57" s="18" t="s">
        <v>24</v>
      </c>
      <c r="C57" s="15"/>
      <c r="D57" s="11"/>
      <c r="E57" s="11"/>
      <c r="F57" s="72"/>
      <c r="G57" s="58"/>
    </row>
    <row r="58" spans="1:7" ht="25.15" customHeight="1" x14ac:dyDescent="0.2">
      <c r="A58" s="57">
        <f>A57+0.01</f>
        <v>15.01</v>
      </c>
      <c r="B58" s="56" t="s">
        <v>67</v>
      </c>
      <c r="C58" s="15"/>
      <c r="D58" s="10" t="s">
        <v>15</v>
      </c>
      <c r="E58" s="13">
        <v>35</v>
      </c>
      <c r="F58" s="68"/>
      <c r="G58" s="79">
        <f t="shared" ref="G58:G60" si="13">SUM(E58*F58)</f>
        <v>0</v>
      </c>
    </row>
    <row r="59" spans="1:7" ht="25.15" customHeight="1" x14ac:dyDescent="0.2">
      <c r="A59" s="57">
        <f>A58+0.01</f>
        <v>15.02</v>
      </c>
      <c r="B59" s="56" t="s">
        <v>68</v>
      </c>
      <c r="C59" s="15"/>
      <c r="D59" s="10" t="s">
        <v>15</v>
      </c>
      <c r="E59" s="13">
        <v>35</v>
      </c>
      <c r="F59" s="68"/>
      <c r="G59" s="79">
        <f t="shared" si="13"/>
        <v>0</v>
      </c>
    </row>
    <row r="60" spans="1:7" ht="25.15" customHeight="1" x14ac:dyDescent="0.2">
      <c r="A60" s="54">
        <f>A57+1</f>
        <v>16</v>
      </c>
      <c r="B60" s="36" t="s">
        <v>25</v>
      </c>
      <c r="D60" s="37" t="s">
        <v>15</v>
      </c>
      <c r="E60" s="38">
        <v>24</v>
      </c>
      <c r="F60" s="68"/>
      <c r="G60" s="79">
        <f t="shared" si="13"/>
        <v>0</v>
      </c>
    </row>
    <row r="61" spans="1:7" ht="25.15" customHeight="1" x14ac:dyDescent="0.2">
      <c r="A61" s="54">
        <f>A60+1</f>
        <v>17</v>
      </c>
      <c r="B61" s="18" t="s">
        <v>38</v>
      </c>
      <c r="C61" s="15"/>
      <c r="D61" s="9" t="s">
        <v>18</v>
      </c>
      <c r="E61" s="9" t="s">
        <v>18</v>
      </c>
      <c r="F61" s="73"/>
      <c r="G61" s="58"/>
    </row>
    <row r="62" spans="1:7" ht="25.15" customHeight="1" x14ac:dyDescent="0.2">
      <c r="A62" s="57">
        <f>A61+0.01</f>
        <v>17.010000000000002</v>
      </c>
      <c r="B62" s="56" t="s">
        <v>69</v>
      </c>
      <c r="C62" s="15"/>
      <c r="D62" s="10" t="s">
        <v>15</v>
      </c>
      <c r="E62" s="13">
        <v>1</v>
      </c>
      <c r="F62" s="68"/>
      <c r="G62" s="79">
        <f t="shared" ref="G62:G73" si="14">SUM(E62*F62)</f>
        <v>0</v>
      </c>
    </row>
    <row r="63" spans="1:7" ht="25.15" customHeight="1" x14ac:dyDescent="0.2">
      <c r="A63" s="57">
        <f>A62+0.01</f>
        <v>17.020000000000003</v>
      </c>
      <c r="B63" s="56" t="s">
        <v>70</v>
      </c>
      <c r="C63" s="15"/>
      <c r="D63" s="10" t="s">
        <v>15</v>
      </c>
      <c r="E63" s="13">
        <v>5</v>
      </c>
      <c r="F63" s="68"/>
      <c r="G63" s="79">
        <f t="shared" si="14"/>
        <v>0</v>
      </c>
    </row>
    <row r="64" spans="1:7" ht="25.15" customHeight="1" x14ac:dyDescent="0.2">
      <c r="A64" s="57">
        <f t="shared" ref="A64:A73" si="15">A63+0.01</f>
        <v>17.030000000000005</v>
      </c>
      <c r="B64" s="56" t="s">
        <v>71</v>
      </c>
      <c r="C64" s="15"/>
      <c r="D64" s="10" t="s">
        <v>15</v>
      </c>
      <c r="E64" s="13">
        <v>2</v>
      </c>
      <c r="F64" s="68"/>
      <c r="G64" s="79">
        <f t="shared" si="14"/>
        <v>0</v>
      </c>
    </row>
    <row r="65" spans="1:7" ht="25.15" customHeight="1" x14ac:dyDescent="0.2">
      <c r="A65" s="57">
        <f t="shared" si="15"/>
        <v>17.040000000000006</v>
      </c>
      <c r="B65" s="56" t="s">
        <v>72</v>
      </c>
      <c r="C65" s="15"/>
      <c r="D65" s="10" t="s">
        <v>15</v>
      </c>
      <c r="E65" s="13">
        <v>7</v>
      </c>
      <c r="F65" s="68"/>
      <c r="G65" s="79">
        <f t="shared" si="14"/>
        <v>0</v>
      </c>
    </row>
    <row r="66" spans="1:7" ht="25.15" customHeight="1" x14ac:dyDescent="0.2">
      <c r="A66" s="57">
        <f t="shared" si="15"/>
        <v>17.050000000000008</v>
      </c>
      <c r="B66" s="56" t="s">
        <v>73</v>
      </c>
      <c r="C66" s="15"/>
      <c r="D66" s="10" t="s">
        <v>15</v>
      </c>
      <c r="E66" s="13">
        <v>1</v>
      </c>
      <c r="F66" s="68"/>
      <c r="G66" s="79">
        <f t="shared" si="14"/>
        <v>0</v>
      </c>
    </row>
    <row r="67" spans="1:7" ht="25.15" customHeight="1" x14ac:dyDescent="0.2">
      <c r="A67" s="57">
        <f t="shared" si="15"/>
        <v>17.060000000000009</v>
      </c>
      <c r="B67" s="56" t="s">
        <v>74</v>
      </c>
      <c r="C67" s="15"/>
      <c r="D67" s="10" t="s">
        <v>15</v>
      </c>
      <c r="E67" s="13">
        <v>95</v>
      </c>
      <c r="F67" s="68"/>
      <c r="G67" s="79">
        <f t="shared" si="14"/>
        <v>0</v>
      </c>
    </row>
    <row r="68" spans="1:7" ht="25.15" customHeight="1" x14ac:dyDescent="0.2">
      <c r="A68" s="57">
        <f t="shared" si="15"/>
        <v>17.070000000000011</v>
      </c>
      <c r="B68" s="56" t="s">
        <v>86</v>
      </c>
      <c r="C68" s="15"/>
      <c r="D68" s="10" t="s">
        <v>15</v>
      </c>
      <c r="E68" s="13">
        <v>1</v>
      </c>
      <c r="F68" s="68"/>
      <c r="G68" s="79">
        <f t="shared" si="14"/>
        <v>0</v>
      </c>
    </row>
    <row r="69" spans="1:7" ht="25.15" customHeight="1" x14ac:dyDescent="0.2">
      <c r="A69" s="57">
        <f t="shared" si="15"/>
        <v>17.080000000000013</v>
      </c>
      <c r="B69" s="56" t="s">
        <v>91</v>
      </c>
      <c r="C69" s="15"/>
      <c r="D69" s="10" t="s">
        <v>15</v>
      </c>
      <c r="E69" s="13">
        <v>3</v>
      </c>
      <c r="F69" s="68"/>
      <c r="G69" s="79">
        <f t="shared" si="14"/>
        <v>0</v>
      </c>
    </row>
    <row r="70" spans="1:7" ht="25.15" customHeight="1" x14ac:dyDescent="0.2">
      <c r="A70" s="57">
        <f t="shared" si="15"/>
        <v>17.090000000000014</v>
      </c>
      <c r="B70" s="56" t="s">
        <v>87</v>
      </c>
      <c r="C70" s="15"/>
      <c r="D70" s="10" t="s">
        <v>15</v>
      </c>
      <c r="E70" s="13">
        <v>1</v>
      </c>
      <c r="F70" s="68"/>
      <c r="G70" s="79">
        <f t="shared" si="14"/>
        <v>0</v>
      </c>
    </row>
    <row r="71" spans="1:7" ht="25.15" customHeight="1" x14ac:dyDescent="0.2">
      <c r="A71" s="65">
        <f t="shared" si="15"/>
        <v>17.100000000000016</v>
      </c>
      <c r="B71" s="56" t="s">
        <v>85</v>
      </c>
      <c r="C71" s="15"/>
      <c r="D71" s="10" t="s">
        <v>15</v>
      </c>
      <c r="E71" s="13">
        <v>1</v>
      </c>
      <c r="F71" s="68"/>
      <c r="G71" s="79">
        <f t="shared" si="14"/>
        <v>0</v>
      </c>
    </row>
    <row r="72" spans="1:7" ht="25.15" customHeight="1" x14ac:dyDescent="0.2">
      <c r="A72" s="57">
        <f t="shared" si="15"/>
        <v>17.110000000000017</v>
      </c>
      <c r="B72" s="56" t="s">
        <v>83</v>
      </c>
      <c r="C72" s="15"/>
      <c r="D72" s="10" t="s">
        <v>15</v>
      </c>
      <c r="E72" s="13">
        <v>2</v>
      </c>
      <c r="F72" s="68"/>
      <c r="G72" s="79">
        <f t="shared" si="14"/>
        <v>0</v>
      </c>
    </row>
    <row r="73" spans="1:7" ht="25.15" customHeight="1" x14ac:dyDescent="0.2">
      <c r="A73" s="57">
        <f t="shared" si="15"/>
        <v>17.120000000000019</v>
      </c>
      <c r="B73" s="56" t="s">
        <v>84</v>
      </c>
      <c r="C73" s="15"/>
      <c r="D73" s="10" t="s">
        <v>15</v>
      </c>
      <c r="E73" s="13">
        <v>4</v>
      </c>
      <c r="F73" s="68"/>
      <c r="G73" s="79">
        <f t="shared" si="14"/>
        <v>0</v>
      </c>
    </row>
    <row r="74" spans="1:7" ht="25.15" customHeight="1" x14ac:dyDescent="0.2">
      <c r="A74" s="54">
        <v>18</v>
      </c>
      <c r="B74" s="18" t="s">
        <v>88</v>
      </c>
      <c r="C74" s="15"/>
      <c r="D74" s="9"/>
      <c r="E74" s="9"/>
      <c r="F74" s="75"/>
      <c r="G74" s="9"/>
    </row>
    <row r="75" spans="1:7" ht="25.15" customHeight="1" x14ac:dyDescent="0.2">
      <c r="A75" s="57">
        <f>+A74+0.01</f>
        <v>18.010000000000002</v>
      </c>
      <c r="B75" s="18" t="s">
        <v>89</v>
      </c>
      <c r="C75" s="15"/>
      <c r="D75" s="10" t="s">
        <v>15</v>
      </c>
      <c r="E75" s="13">
        <v>165</v>
      </c>
      <c r="F75" s="68"/>
      <c r="G75" s="79">
        <f t="shared" ref="G75:G76" si="16">SUM(E75*F75)</f>
        <v>0</v>
      </c>
    </row>
    <row r="76" spans="1:7" ht="25.15" customHeight="1" x14ac:dyDescent="0.2">
      <c r="A76" s="57">
        <f>+A75+0.01</f>
        <v>18.020000000000003</v>
      </c>
      <c r="B76" s="18" t="s">
        <v>90</v>
      </c>
      <c r="C76" s="15"/>
      <c r="D76" s="10" t="s">
        <v>15</v>
      </c>
      <c r="E76" s="13">
        <v>15</v>
      </c>
      <c r="F76" s="68"/>
      <c r="G76" s="79">
        <f t="shared" si="16"/>
        <v>0</v>
      </c>
    </row>
    <row r="77" spans="1:7" ht="25.15" customHeight="1" x14ac:dyDescent="0.2">
      <c r="A77" s="54">
        <v>19</v>
      </c>
      <c r="B77" s="18" t="s">
        <v>75</v>
      </c>
      <c r="C77" s="15"/>
      <c r="D77" s="9" t="s">
        <v>18</v>
      </c>
      <c r="E77" s="9" t="s">
        <v>18</v>
      </c>
      <c r="F77" s="73"/>
      <c r="G77" s="58"/>
    </row>
    <row r="78" spans="1:7" ht="25.15" customHeight="1" x14ac:dyDescent="0.2">
      <c r="A78" s="57">
        <f>A77+0.01</f>
        <v>19.010000000000002</v>
      </c>
      <c r="B78" s="56" t="s">
        <v>76</v>
      </c>
      <c r="C78" s="15"/>
      <c r="D78" s="10" t="s">
        <v>15</v>
      </c>
      <c r="E78" s="13">
        <v>2</v>
      </c>
      <c r="F78" s="68"/>
      <c r="G78" s="79">
        <f t="shared" ref="G78:G88" si="17">SUM(E78*F78)</f>
        <v>0</v>
      </c>
    </row>
    <row r="79" spans="1:7" ht="25.15" customHeight="1" x14ac:dyDescent="0.2">
      <c r="A79" s="57">
        <f>A78+0.01</f>
        <v>19.020000000000003</v>
      </c>
      <c r="B79" s="56" t="s">
        <v>77</v>
      </c>
      <c r="C79" s="15"/>
      <c r="D79" s="10" t="s">
        <v>15</v>
      </c>
      <c r="E79" s="13">
        <v>22</v>
      </c>
      <c r="F79" s="68"/>
      <c r="G79" s="79">
        <f t="shared" si="17"/>
        <v>0</v>
      </c>
    </row>
    <row r="80" spans="1:7" ht="25.15" customHeight="1" x14ac:dyDescent="0.2">
      <c r="A80" s="57">
        <f>A79+0.01</f>
        <v>19.030000000000005</v>
      </c>
      <c r="B80" s="56" t="s">
        <v>82</v>
      </c>
      <c r="C80" s="15"/>
      <c r="D80" s="10" t="s">
        <v>15</v>
      </c>
      <c r="E80" s="13">
        <v>4</v>
      </c>
      <c r="F80" s="68"/>
      <c r="G80" s="79">
        <f t="shared" si="17"/>
        <v>0</v>
      </c>
    </row>
    <row r="81" spans="1:7" ht="25.15" customHeight="1" x14ac:dyDescent="0.2">
      <c r="A81" s="57">
        <f>A80+0.01</f>
        <v>19.040000000000006</v>
      </c>
      <c r="B81" s="56" t="s">
        <v>92</v>
      </c>
      <c r="C81" s="15"/>
      <c r="D81" s="10" t="s">
        <v>15</v>
      </c>
      <c r="E81" s="13">
        <v>1</v>
      </c>
      <c r="F81" s="68"/>
      <c r="G81" s="79">
        <f t="shared" si="17"/>
        <v>0</v>
      </c>
    </row>
    <row r="82" spans="1:7" ht="25.15" customHeight="1" x14ac:dyDescent="0.2">
      <c r="A82" s="62">
        <v>20</v>
      </c>
      <c r="B82" s="18" t="s">
        <v>93</v>
      </c>
      <c r="C82" s="15"/>
      <c r="D82" s="10" t="s">
        <v>15</v>
      </c>
      <c r="E82" s="13">
        <v>1</v>
      </c>
      <c r="F82" s="68"/>
      <c r="G82" s="79">
        <f t="shared" si="17"/>
        <v>0</v>
      </c>
    </row>
    <row r="83" spans="1:7" ht="25.15" customHeight="1" x14ac:dyDescent="0.2">
      <c r="A83" s="62">
        <f>+A82+1</f>
        <v>21</v>
      </c>
      <c r="B83" s="18" t="s">
        <v>20</v>
      </c>
      <c r="C83" s="15"/>
      <c r="D83" s="10" t="s">
        <v>15</v>
      </c>
      <c r="E83" s="13">
        <v>15</v>
      </c>
      <c r="F83" s="68"/>
      <c r="G83" s="79">
        <f t="shared" si="17"/>
        <v>0</v>
      </c>
    </row>
    <row r="84" spans="1:7" ht="25.15" customHeight="1" x14ac:dyDescent="0.2">
      <c r="A84" s="62">
        <f>A83+1</f>
        <v>22</v>
      </c>
      <c r="B84" s="18" t="s">
        <v>32</v>
      </c>
      <c r="C84" s="15"/>
      <c r="D84" s="40" t="s">
        <v>15</v>
      </c>
      <c r="E84" s="13">
        <v>25</v>
      </c>
      <c r="F84" s="68"/>
      <c r="G84" s="79">
        <f t="shared" si="17"/>
        <v>0</v>
      </c>
    </row>
    <row r="85" spans="1:7" ht="25.15" customHeight="1" x14ac:dyDescent="0.2">
      <c r="A85" s="62">
        <f t="shared" ref="A85:A86" si="18">A84+1</f>
        <v>23</v>
      </c>
      <c r="B85" s="18" t="s">
        <v>33</v>
      </c>
      <c r="C85" s="15"/>
      <c r="D85" s="40" t="s">
        <v>19</v>
      </c>
      <c r="E85" s="13">
        <v>10</v>
      </c>
      <c r="F85" s="68"/>
      <c r="G85" s="79">
        <f t="shared" si="17"/>
        <v>0</v>
      </c>
    </row>
    <row r="86" spans="1:7" ht="25.15" customHeight="1" x14ac:dyDescent="0.2">
      <c r="A86" s="62">
        <f t="shared" si="18"/>
        <v>24</v>
      </c>
      <c r="B86" s="18" t="s">
        <v>22</v>
      </c>
      <c r="C86" s="15"/>
      <c r="D86" s="10" t="s">
        <v>21</v>
      </c>
      <c r="E86" s="13">
        <v>1</v>
      </c>
      <c r="F86" s="68"/>
      <c r="G86" s="79">
        <f t="shared" si="17"/>
        <v>0</v>
      </c>
    </row>
    <row r="87" spans="1:7" ht="25.15" customHeight="1" x14ac:dyDescent="0.2">
      <c r="A87" s="62">
        <f>A86+1</f>
        <v>25</v>
      </c>
      <c r="B87" s="18" t="s">
        <v>30</v>
      </c>
      <c r="C87" s="15"/>
      <c r="D87" s="10" t="s">
        <v>21</v>
      </c>
      <c r="E87" s="13">
        <v>1</v>
      </c>
      <c r="F87" s="68"/>
      <c r="G87" s="79">
        <f t="shared" si="17"/>
        <v>0</v>
      </c>
    </row>
    <row r="88" spans="1:7" ht="25.15" customHeight="1" x14ac:dyDescent="0.2">
      <c r="A88" s="65">
        <f>A87+0.01</f>
        <v>25.01</v>
      </c>
      <c r="B88" s="56" t="s">
        <v>31</v>
      </c>
      <c r="C88" s="15"/>
      <c r="D88" s="10" t="s">
        <v>15</v>
      </c>
      <c r="E88" s="13">
        <v>36</v>
      </c>
      <c r="F88" s="68"/>
      <c r="G88" s="79">
        <f t="shared" si="17"/>
        <v>0</v>
      </c>
    </row>
    <row r="89" spans="1:7" ht="25.15" customHeight="1" thickBot="1" x14ac:dyDescent="0.25">
      <c r="A89" s="63" t="s">
        <v>18</v>
      </c>
      <c r="B89" s="43" t="s">
        <v>18</v>
      </c>
      <c r="C89" s="44"/>
      <c r="D89" s="45" t="s">
        <v>18</v>
      </c>
      <c r="E89" s="45" t="s">
        <v>18</v>
      </c>
      <c r="F89" s="76" t="s">
        <v>18</v>
      </c>
      <c r="G89" s="48"/>
    </row>
    <row r="90" spans="1:7" ht="25.15" customHeight="1" thickBot="1" x14ac:dyDescent="0.25">
      <c r="A90" s="64" t="s">
        <v>18</v>
      </c>
      <c r="B90" s="34" t="s">
        <v>10</v>
      </c>
      <c r="C90" s="46"/>
      <c r="D90" s="35" t="s">
        <v>18</v>
      </c>
      <c r="E90" s="47" t="s">
        <v>18</v>
      </c>
      <c r="F90" s="77" t="s">
        <v>18</v>
      </c>
      <c r="G90" s="49"/>
    </row>
    <row r="91" spans="1:7" ht="25.15" customHeight="1" x14ac:dyDescent="0.2">
      <c r="A91" s="62">
        <f>MAX(A16:A87)+1</f>
        <v>26</v>
      </c>
      <c r="B91" s="18" t="s">
        <v>109</v>
      </c>
      <c r="C91" s="15"/>
      <c r="D91" s="10" t="s">
        <v>18</v>
      </c>
      <c r="E91" s="10">
        <v>1</v>
      </c>
      <c r="F91" s="69"/>
      <c r="G91" s="79">
        <f>SUM(E91*F91)</f>
        <v>0</v>
      </c>
    </row>
    <row r="92" spans="1:7" ht="25.15" customHeight="1" x14ac:dyDescent="0.2">
      <c r="A92" s="62">
        <f>A91+1</f>
        <v>27</v>
      </c>
      <c r="B92" s="18" t="s">
        <v>23</v>
      </c>
      <c r="C92" s="15"/>
      <c r="D92" s="10" t="s">
        <v>18</v>
      </c>
      <c r="E92" s="10">
        <v>1</v>
      </c>
      <c r="F92" s="68"/>
      <c r="G92" s="79">
        <f>SUM(E92*F92)</f>
        <v>0</v>
      </c>
    </row>
    <row r="93" spans="1:7" ht="25.15" customHeight="1" thickBot="1" x14ac:dyDescent="0.25">
      <c r="A93" s="62">
        <f>A92+1</f>
        <v>28</v>
      </c>
      <c r="B93" s="8" t="s">
        <v>100</v>
      </c>
      <c r="C93" s="20"/>
      <c r="D93" s="12" t="s">
        <v>18</v>
      </c>
      <c r="E93" s="33">
        <v>0.1</v>
      </c>
      <c r="F93" s="78" t="s">
        <v>18</v>
      </c>
      <c r="G93" s="50"/>
    </row>
    <row r="94" spans="1:7" ht="25.15" customHeight="1" thickBot="1" x14ac:dyDescent="0.25">
      <c r="A94" s="55" t="s">
        <v>18</v>
      </c>
      <c r="B94" s="86" t="s">
        <v>102</v>
      </c>
      <c r="C94" s="86"/>
      <c r="D94" s="86"/>
      <c r="E94" s="86"/>
      <c r="F94" s="87"/>
      <c r="G94" s="51"/>
    </row>
  </sheetData>
  <sheetProtection algorithmName="SHA-512" hashValue="PpHlU+ICMb0B4GHvj/9pT/uhegMKw4lCGdPeT2Ji198kxetHvEgcGffpWb+VU8uHByPdUPnTDqx3Hx4Y3JUHAA==" saltValue="b7i2Sc/eCp5ZON3uWiilgA==" spinCount="100000" sheet="1" selectLockedCells="1"/>
  <mergeCells count="8">
    <mergeCell ref="B94:F94"/>
    <mergeCell ref="A14:G14"/>
    <mergeCell ref="A8:C8"/>
    <mergeCell ref="A9:C9"/>
    <mergeCell ref="A10:C10"/>
    <mergeCell ref="A11:C11"/>
    <mergeCell ref="A12:G12"/>
    <mergeCell ref="A13:G13"/>
  </mergeCells>
  <phoneticPr fontId="3" type="noConversion"/>
  <printOptions horizontalCentered="1"/>
  <pageMargins left="0.75" right="0.75" top="0.69" bottom="0.61" header="0.38" footer="0.26"/>
  <pageSetup scale="89" fitToHeight="0" orientation="portrait" r:id="rId1"/>
  <headerFooter alignWithMargins="0">
    <oddFooter>&amp;L&amp;"Times New Roman,Regular"&amp;8Bidder Name: __________________________________
Signature:________________________________</oddFooter>
  </headerFooter>
  <ignoredErrors>
    <ignoredError sqref="C3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EC78-69BF-4374-8628-BEF8914E16EF}">
  <sheetPr>
    <pageSetUpPr fitToPage="1"/>
  </sheetPr>
  <dimension ref="A1:G94"/>
  <sheetViews>
    <sheetView topLeftCell="A8" workbookViewId="0">
      <selection activeCell="F17" sqref="F17"/>
    </sheetView>
  </sheetViews>
  <sheetFormatPr defaultRowHeight="15" x14ac:dyDescent="0.2"/>
  <cols>
    <col min="1" max="1" width="8.77734375" customWidth="1"/>
    <col min="2" max="2" width="22.88671875" customWidth="1"/>
    <col min="3" max="3" width="15" customWidth="1"/>
    <col min="4" max="5" width="5.77734375" customWidth="1"/>
    <col min="6" max="6" width="12.77734375" style="84" customWidth="1"/>
    <col min="7" max="7" width="12.77734375" customWidth="1"/>
  </cols>
  <sheetData>
    <row r="1" spans="1:7" hidden="1" x14ac:dyDescent="0.2">
      <c r="A1" s="1"/>
      <c r="B1" s="6"/>
      <c r="C1" s="6"/>
      <c r="D1" s="1"/>
      <c r="E1" s="4"/>
      <c r="F1" s="80"/>
      <c r="G1" s="5"/>
    </row>
    <row r="2" spans="1:7" hidden="1" x14ac:dyDescent="0.2">
      <c r="A2" s="1"/>
      <c r="B2" s="2" t="s">
        <v>0</v>
      </c>
      <c r="C2" s="3" t="s">
        <v>17</v>
      </c>
      <c r="D2" s="1"/>
      <c r="E2" s="4"/>
      <c r="F2" s="80"/>
      <c r="G2" s="5"/>
    </row>
    <row r="3" spans="1:7" hidden="1" x14ac:dyDescent="0.2">
      <c r="A3" s="1"/>
      <c r="B3" s="2" t="s">
        <v>12</v>
      </c>
      <c r="C3" s="52" t="s">
        <v>35</v>
      </c>
      <c r="D3" s="1"/>
      <c r="E3" s="4"/>
      <c r="F3" s="80"/>
      <c r="G3" s="5"/>
    </row>
    <row r="4" spans="1:7" hidden="1" x14ac:dyDescent="0.2">
      <c r="A4" s="1"/>
      <c r="B4" s="2" t="s">
        <v>13</v>
      </c>
      <c r="C4" s="3" t="s">
        <v>34</v>
      </c>
      <c r="D4" s="1"/>
      <c r="E4" s="4"/>
      <c r="F4" s="80"/>
      <c r="G4" s="5"/>
    </row>
    <row r="5" spans="1:7" hidden="1" x14ac:dyDescent="0.2">
      <c r="A5" s="14"/>
      <c r="B5" s="7" t="s">
        <v>1</v>
      </c>
      <c r="C5" s="17" t="s">
        <v>36</v>
      </c>
      <c r="D5" s="14"/>
      <c r="E5" s="16"/>
      <c r="F5" s="81"/>
      <c r="G5" s="16"/>
    </row>
    <row r="6" spans="1:7" hidden="1" x14ac:dyDescent="0.2">
      <c r="A6" s="1"/>
      <c r="B6" s="2" t="s">
        <v>2</v>
      </c>
      <c r="C6" s="3" t="s">
        <v>37</v>
      </c>
      <c r="D6" s="1"/>
      <c r="E6" s="4"/>
      <c r="F6" s="80"/>
      <c r="G6" s="5"/>
    </row>
    <row r="7" spans="1:7" hidden="1" x14ac:dyDescent="0.2">
      <c r="A7" s="1"/>
      <c r="B7" s="2" t="s">
        <v>3</v>
      </c>
      <c r="C7" s="3" t="s">
        <v>40</v>
      </c>
      <c r="D7" s="1"/>
      <c r="E7" s="19">
        <f ca="1">+TODAY()</f>
        <v>45160</v>
      </c>
      <c r="F7" s="80"/>
      <c r="G7" s="5"/>
    </row>
    <row r="8" spans="1:7" x14ac:dyDescent="0.2">
      <c r="A8" s="91" t="s">
        <v>95</v>
      </c>
      <c r="B8" s="91"/>
      <c r="C8" s="91"/>
      <c r="D8" s="1"/>
      <c r="E8" s="19"/>
      <c r="F8" s="80"/>
      <c r="G8" s="5"/>
    </row>
    <row r="9" spans="1:7" x14ac:dyDescent="0.2">
      <c r="A9" s="91" t="s">
        <v>94</v>
      </c>
      <c r="B9" s="91"/>
      <c r="C9" s="91"/>
      <c r="D9" s="1"/>
      <c r="E9" s="19"/>
      <c r="F9" s="80"/>
      <c r="G9" s="5"/>
    </row>
    <row r="10" spans="1:7" x14ac:dyDescent="0.2">
      <c r="A10" s="91" t="s">
        <v>96</v>
      </c>
      <c r="B10" s="91"/>
      <c r="C10" s="91"/>
      <c r="D10" s="1"/>
      <c r="E10" s="19"/>
      <c r="F10" s="80"/>
      <c r="G10" s="5"/>
    </row>
    <row r="11" spans="1:7" x14ac:dyDescent="0.2">
      <c r="A11" s="91" t="s">
        <v>97</v>
      </c>
      <c r="B11" s="91"/>
      <c r="C11" s="91"/>
      <c r="D11" s="1"/>
      <c r="E11" s="19"/>
      <c r="F11" s="80"/>
      <c r="G11" s="5"/>
    </row>
    <row r="12" spans="1:7" x14ac:dyDescent="0.2">
      <c r="A12" s="91" t="s">
        <v>98</v>
      </c>
      <c r="B12" s="91"/>
      <c r="C12" s="91"/>
      <c r="D12" s="91"/>
      <c r="E12" s="91"/>
      <c r="F12" s="91"/>
      <c r="G12" s="91"/>
    </row>
    <row r="13" spans="1:7" ht="28.5" customHeight="1" thickBot="1" x14ac:dyDescent="0.25">
      <c r="A13" s="92" t="s">
        <v>99</v>
      </c>
      <c r="B13" s="92"/>
      <c r="C13" s="92"/>
      <c r="D13" s="92"/>
      <c r="E13" s="92"/>
      <c r="F13" s="92"/>
      <c r="G13" s="92"/>
    </row>
    <row r="14" spans="1:7" ht="15.75" thickBot="1" x14ac:dyDescent="0.25">
      <c r="A14" s="88" t="s">
        <v>103</v>
      </c>
      <c r="B14" s="89"/>
      <c r="C14" s="89"/>
      <c r="D14" s="89"/>
      <c r="E14" s="89"/>
      <c r="F14" s="89"/>
      <c r="G14" s="90"/>
    </row>
    <row r="15" spans="1:7" ht="26.25" thickBot="1" x14ac:dyDescent="0.25">
      <c r="A15" s="26" t="s">
        <v>4</v>
      </c>
      <c r="B15" s="27" t="s">
        <v>5</v>
      </c>
      <c r="C15" s="28"/>
      <c r="D15" s="29" t="s">
        <v>6</v>
      </c>
      <c r="E15" s="30" t="s">
        <v>7</v>
      </c>
      <c r="F15" s="82" t="s">
        <v>8</v>
      </c>
      <c r="G15" s="32" t="s">
        <v>9</v>
      </c>
    </row>
    <row r="16" spans="1:7" ht="24.95" customHeight="1" x14ac:dyDescent="0.2">
      <c r="A16" s="53"/>
      <c r="B16" s="21"/>
      <c r="C16" s="22"/>
      <c r="D16" s="23" t="s">
        <v>18</v>
      </c>
      <c r="E16" s="24" t="s">
        <v>18</v>
      </c>
      <c r="F16" s="83" t="s">
        <v>18</v>
      </c>
      <c r="G16" s="25" t="s">
        <v>18</v>
      </c>
    </row>
    <row r="17" spans="1:7" ht="24.95" customHeight="1" x14ac:dyDescent="0.2">
      <c r="A17" s="54">
        <v>1</v>
      </c>
      <c r="B17" s="21" t="s">
        <v>42</v>
      </c>
      <c r="C17" s="22"/>
      <c r="D17" s="10" t="s">
        <v>14</v>
      </c>
      <c r="E17" s="13">
        <v>452</v>
      </c>
      <c r="F17" s="68"/>
      <c r="G17" s="85">
        <f>SUM(E17*F17)</f>
        <v>0</v>
      </c>
    </row>
    <row r="18" spans="1:7" ht="24.95" customHeight="1" x14ac:dyDescent="0.2">
      <c r="A18" s="54">
        <f>A17+1</f>
        <v>2</v>
      </c>
      <c r="B18" s="21" t="s">
        <v>41</v>
      </c>
      <c r="C18" s="22"/>
      <c r="D18" s="11"/>
      <c r="E18" s="11"/>
      <c r="F18" s="72"/>
      <c r="G18" s="58"/>
    </row>
    <row r="19" spans="1:7" ht="24.95" customHeight="1" x14ac:dyDescent="0.2">
      <c r="A19" s="57">
        <f>A18+0.01</f>
        <v>2.0099999999999998</v>
      </c>
      <c r="B19" s="60" t="s">
        <v>105</v>
      </c>
      <c r="C19" s="22"/>
      <c r="D19" s="10" t="s">
        <v>16</v>
      </c>
      <c r="E19" s="13">
        <v>448</v>
      </c>
      <c r="F19" s="68"/>
      <c r="G19" s="85">
        <f t="shared" ref="G19:G21" si="0">SUM(E19*F19)</f>
        <v>0</v>
      </c>
    </row>
    <row r="20" spans="1:7" ht="24.95" customHeight="1" x14ac:dyDescent="0.2">
      <c r="A20" s="57">
        <f t="shared" ref="A20:A21" si="1">A19+0.01</f>
        <v>2.0199999999999996</v>
      </c>
      <c r="B20" s="60" t="s">
        <v>44</v>
      </c>
      <c r="C20" s="22"/>
      <c r="D20" s="10" t="s">
        <v>16</v>
      </c>
      <c r="E20" s="13">
        <v>714</v>
      </c>
      <c r="F20" s="68"/>
      <c r="G20" s="85">
        <f t="shared" si="0"/>
        <v>0</v>
      </c>
    </row>
    <row r="21" spans="1:7" ht="24.95" customHeight="1" x14ac:dyDescent="0.2">
      <c r="A21" s="57">
        <f t="shared" si="1"/>
        <v>2.0299999999999994</v>
      </c>
      <c r="B21" s="60" t="s">
        <v>106</v>
      </c>
      <c r="C21" s="22"/>
      <c r="D21" s="10" t="s">
        <v>16</v>
      </c>
      <c r="E21" s="13">
        <v>4018</v>
      </c>
      <c r="F21" s="68"/>
      <c r="G21" s="85">
        <f t="shared" si="0"/>
        <v>0</v>
      </c>
    </row>
    <row r="22" spans="1:7" ht="24.95" customHeight="1" x14ac:dyDescent="0.2">
      <c r="A22" s="54">
        <f>A18+1</f>
        <v>3</v>
      </c>
      <c r="B22" s="21" t="s">
        <v>27</v>
      </c>
      <c r="C22" s="22"/>
      <c r="D22" s="11"/>
      <c r="E22" s="11"/>
      <c r="F22" s="72"/>
      <c r="G22" s="58"/>
    </row>
    <row r="23" spans="1:7" ht="24.95" customHeight="1" x14ac:dyDescent="0.2">
      <c r="A23" s="57">
        <f>A22+0.01</f>
        <v>3.01</v>
      </c>
      <c r="B23" s="60" t="s">
        <v>45</v>
      </c>
      <c r="C23" s="22"/>
      <c r="D23" s="10" t="s">
        <v>14</v>
      </c>
      <c r="E23" s="13">
        <v>54</v>
      </c>
      <c r="F23" s="68"/>
      <c r="G23" s="85">
        <f t="shared" ref="G23:G26" si="2">SUM(E23*F23)</f>
        <v>0</v>
      </c>
    </row>
    <row r="24" spans="1:7" ht="24.95" customHeight="1" x14ac:dyDescent="0.2">
      <c r="A24" s="57">
        <f t="shared" ref="A24:A25" si="3">A23+0.01</f>
        <v>3.0199999999999996</v>
      </c>
      <c r="B24" s="60" t="s">
        <v>79</v>
      </c>
      <c r="C24" s="22"/>
      <c r="D24" s="10" t="s">
        <v>14</v>
      </c>
      <c r="E24" s="13">
        <v>270</v>
      </c>
      <c r="F24" s="68"/>
      <c r="G24" s="85">
        <f t="shared" si="2"/>
        <v>0</v>
      </c>
    </row>
    <row r="25" spans="1:7" ht="24.95" customHeight="1" x14ac:dyDescent="0.2">
      <c r="A25" s="57">
        <f t="shared" si="3"/>
        <v>3.0299999999999994</v>
      </c>
      <c r="B25" s="60" t="s">
        <v>78</v>
      </c>
      <c r="C25" s="22"/>
      <c r="D25" s="10" t="s">
        <v>14</v>
      </c>
      <c r="E25" s="13">
        <v>400</v>
      </c>
      <c r="F25" s="68"/>
      <c r="G25" s="85">
        <f t="shared" si="2"/>
        <v>0</v>
      </c>
    </row>
    <row r="26" spans="1:7" ht="24.95" customHeight="1" x14ac:dyDescent="0.2">
      <c r="A26" s="54">
        <f>A22+1</f>
        <v>4</v>
      </c>
      <c r="B26" s="21" t="s">
        <v>43</v>
      </c>
      <c r="C26" s="22"/>
      <c r="D26" s="10" t="s">
        <v>16</v>
      </c>
      <c r="E26" s="13">
        <v>193</v>
      </c>
      <c r="F26" s="68"/>
      <c r="G26" s="85">
        <f t="shared" si="2"/>
        <v>0</v>
      </c>
    </row>
    <row r="27" spans="1:7" ht="24.95" customHeight="1" x14ac:dyDescent="0.2">
      <c r="A27" s="54">
        <f>A26+1</f>
        <v>5</v>
      </c>
      <c r="B27" s="18" t="s">
        <v>107</v>
      </c>
      <c r="C27" s="22"/>
      <c r="D27" s="11"/>
      <c r="E27" s="11"/>
      <c r="F27" s="72"/>
      <c r="G27" s="58"/>
    </row>
    <row r="28" spans="1:7" ht="24.95" customHeight="1" x14ac:dyDescent="0.2">
      <c r="A28" s="57">
        <f>A27+0.01</f>
        <v>5.01</v>
      </c>
      <c r="B28" s="56" t="s">
        <v>46</v>
      </c>
      <c r="C28" s="22"/>
      <c r="D28" s="10" t="s">
        <v>16</v>
      </c>
      <c r="E28" s="13">
        <v>1815</v>
      </c>
      <c r="F28" s="68"/>
      <c r="G28" s="85">
        <f t="shared" ref="G28:G32" si="4">SUM(E28*F28)</f>
        <v>0</v>
      </c>
    </row>
    <row r="29" spans="1:7" ht="24.95" customHeight="1" x14ac:dyDescent="0.2">
      <c r="A29" s="57">
        <f t="shared" ref="A29:A31" si="5">A28+0.01</f>
        <v>5.0199999999999996</v>
      </c>
      <c r="B29" s="56" t="s">
        <v>47</v>
      </c>
      <c r="C29" s="22"/>
      <c r="D29" s="10" t="s">
        <v>16</v>
      </c>
      <c r="E29" s="13">
        <v>141</v>
      </c>
      <c r="F29" s="68"/>
      <c r="G29" s="85">
        <f t="shared" si="4"/>
        <v>0</v>
      </c>
    </row>
    <row r="30" spans="1:7" ht="24.95" customHeight="1" x14ac:dyDescent="0.2">
      <c r="A30" s="57">
        <f t="shared" si="5"/>
        <v>5.0299999999999994</v>
      </c>
      <c r="B30" s="56" t="s">
        <v>48</v>
      </c>
      <c r="C30" s="22"/>
      <c r="D30" s="10" t="s">
        <v>16</v>
      </c>
      <c r="E30" s="13">
        <v>48</v>
      </c>
      <c r="F30" s="68"/>
      <c r="G30" s="85">
        <f t="shared" si="4"/>
        <v>0</v>
      </c>
    </row>
    <row r="31" spans="1:7" ht="24.95" customHeight="1" x14ac:dyDescent="0.2">
      <c r="A31" s="57">
        <f t="shared" si="5"/>
        <v>5.0399999999999991</v>
      </c>
      <c r="B31" s="56" t="s">
        <v>49</v>
      </c>
      <c r="C31" s="22"/>
      <c r="D31" s="10" t="s">
        <v>16</v>
      </c>
      <c r="E31" s="13">
        <v>45</v>
      </c>
      <c r="F31" s="68"/>
      <c r="G31" s="85">
        <f t="shared" si="4"/>
        <v>0</v>
      </c>
    </row>
    <row r="32" spans="1:7" ht="24.95" customHeight="1" x14ac:dyDescent="0.2">
      <c r="A32" s="54">
        <f>A27+1</f>
        <v>6</v>
      </c>
      <c r="B32" s="18" t="s">
        <v>28</v>
      </c>
      <c r="C32" s="15"/>
      <c r="D32" s="10" t="s">
        <v>16</v>
      </c>
      <c r="E32" s="13">
        <v>3690</v>
      </c>
      <c r="F32" s="68"/>
      <c r="G32" s="85">
        <f t="shared" si="4"/>
        <v>0</v>
      </c>
    </row>
    <row r="33" spans="1:7" ht="24.95" customHeight="1" x14ac:dyDescent="0.2">
      <c r="A33" s="54">
        <f>A32+1</f>
        <v>7</v>
      </c>
      <c r="B33" s="18" t="s">
        <v>50</v>
      </c>
      <c r="C33" s="22"/>
      <c r="D33" s="11"/>
      <c r="E33" s="11"/>
      <c r="F33" s="72"/>
      <c r="G33" s="58"/>
    </row>
    <row r="34" spans="1:7" ht="24.95" customHeight="1" x14ac:dyDescent="0.2">
      <c r="A34" s="57">
        <f>A33+0.01</f>
        <v>7.01</v>
      </c>
      <c r="B34" s="56" t="s">
        <v>51</v>
      </c>
      <c r="C34" s="22"/>
      <c r="D34" s="37" t="s">
        <v>21</v>
      </c>
      <c r="E34" s="13">
        <v>1</v>
      </c>
      <c r="F34" s="68"/>
      <c r="G34" s="85">
        <f t="shared" ref="G34:G36" si="6">SUM(E34*F34)</f>
        <v>0</v>
      </c>
    </row>
    <row r="35" spans="1:7" ht="24.95" customHeight="1" x14ac:dyDescent="0.2">
      <c r="A35" s="57">
        <f>A34+0.01</f>
        <v>7.02</v>
      </c>
      <c r="B35" s="56" t="s">
        <v>52</v>
      </c>
      <c r="C35" s="22"/>
      <c r="D35" s="37" t="s">
        <v>15</v>
      </c>
      <c r="E35" s="13">
        <v>5</v>
      </c>
      <c r="F35" s="68"/>
      <c r="G35" s="85">
        <f t="shared" si="6"/>
        <v>0</v>
      </c>
    </row>
    <row r="36" spans="1:7" ht="24.95" customHeight="1" x14ac:dyDescent="0.2">
      <c r="A36" s="54">
        <f>A33+1</f>
        <v>8</v>
      </c>
      <c r="B36" s="18" t="s">
        <v>29</v>
      </c>
      <c r="C36" s="22"/>
      <c r="D36" s="37" t="s">
        <v>14</v>
      </c>
      <c r="E36" s="13">
        <v>275</v>
      </c>
      <c r="F36" s="68"/>
      <c r="G36" s="85">
        <f t="shared" si="6"/>
        <v>0</v>
      </c>
    </row>
    <row r="37" spans="1:7" ht="24.95" customHeight="1" x14ac:dyDescent="0.2">
      <c r="A37" s="54">
        <f>A36+1</f>
        <v>9</v>
      </c>
      <c r="B37" s="18" t="s">
        <v>55</v>
      </c>
      <c r="C37" s="22"/>
      <c r="D37" s="11"/>
      <c r="E37" s="11"/>
      <c r="F37" s="72"/>
      <c r="G37" s="58"/>
    </row>
    <row r="38" spans="1:7" ht="24.95" customHeight="1" x14ac:dyDescent="0.2">
      <c r="A38" s="57">
        <f>A37+0.01</f>
        <v>9.01</v>
      </c>
      <c r="B38" s="56" t="s">
        <v>53</v>
      </c>
      <c r="C38" s="22"/>
      <c r="D38" s="37" t="s">
        <v>15</v>
      </c>
      <c r="E38" s="13">
        <v>25</v>
      </c>
      <c r="F38" s="68"/>
      <c r="G38" s="85">
        <f t="shared" ref="G38:G40" si="7">SUM(E38*F38)</f>
        <v>0</v>
      </c>
    </row>
    <row r="39" spans="1:7" ht="24.95" customHeight="1" x14ac:dyDescent="0.2">
      <c r="A39" s="57">
        <f>A38+0.01</f>
        <v>9.02</v>
      </c>
      <c r="B39" s="56" t="s">
        <v>54</v>
      </c>
      <c r="C39" s="22"/>
      <c r="D39" s="37" t="s">
        <v>15</v>
      </c>
      <c r="E39" s="13">
        <v>20</v>
      </c>
      <c r="F39" s="68"/>
      <c r="G39" s="85">
        <f t="shared" si="7"/>
        <v>0</v>
      </c>
    </row>
    <row r="40" spans="1:7" ht="24.95" customHeight="1" x14ac:dyDescent="0.2">
      <c r="A40" s="54">
        <f>A37+1</f>
        <v>10</v>
      </c>
      <c r="B40" s="18" t="s">
        <v>108</v>
      </c>
      <c r="C40" s="15"/>
      <c r="D40" s="10" t="s">
        <v>19</v>
      </c>
      <c r="E40" s="13">
        <v>168</v>
      </c>
      <c r="F40" s="68"/>
      <c r="G40" s="85">
        <f t="shared" si="7"/>
        <v>0</v>
      </c>
    </row>
    <row r="41" spans="1:7" ht="24.95" customHeight="1" x14ac:dyDescent="0.2">
      <c r="A41" s="54">
        <f t="shared" ref="A41" si="8">A40+1</f>
        <v>11</v>
      </c>
      <c r="B41" s="18" t="s">
        <v>26</v>
      </c>
      <c r="C41" s="15"/>
      <c r="D41" s="11"/>
      <c r="E41" s="39"/>
      <c r="F41" s="72"/>
      <c r="G41" s="58"/>
    </row>
    <row r="42" spans="1:7" ht="24.95" customHeight="1" x14ac:dyDescent="0.2">
      <c r="A42" s="57">
        <f>A41+0.01</f>
        <v>11.01</v>
      </c>
      <c r="B42" s="56" t="s">
        <v>57</v>
      </c>
      <c r="C42" s="15"/>
      <c r="D42" s="42" t="s">
        <v>15</v>
      </c>
      <c r="E42" s="13">
        <v>20</v>
      </c>
      <c r="F42" s="68"/>
      <c r="G42" s="85">
        <f t="shared" ref="G42:G43" si="9">SUM(E42*F42)</f>
        <v>0</v>
      </c>
    </row>
    <row r="43" spans="1:7" ht="24.95" customHeight="1" x14ac:dyDescent="0.2">
      <c r="A43" s="57">
        <f>A42+0.01</f>
        <v>11.02</v>
      </c>
      <c r="B43" s="56" t="s">
        <v>58</v>
      </c>
      <c r="C43" s="15"/>
      <c r="D43" s="42" t="s">
        <v>15</v>
      </c>
      <c r="E43" s="13">
        <v>9</v>
      </c>
      <c r="F43" s="68"/>
      <c r="G43" s="85">
        <f t="shared" si="9"/>
        <v>0</v>
      </c>
    </row>
    <row r="44" spans="1:7" ht="24.95" customHeight="1" x14ac:dyDescent="0.2">
      <c r="A44" s="54">
        <f>A41+1</f>
        <v>12</v>
      </c>
      <c r="B44" s="18" t="s">
        <v>56</v>
      </c>
      <c r="C44" s="15"/>
      <c r="D44" s="9" t="s">
        <v>18</v>
      </c>
      <c r="E44" s="9" t="s">
        <v>18</v>
      </c>
      <c r="F44" s="73"/>
      <c r="G44" s="58"/>
    </row>
    <row r="45" spans="1:7" ht="24.95" customHeight="1" x14ac:dyDescent="0.25">
      <c r="A45" s="57">
        <f>A44+0.01</f>
        <v>12.01</v>
      </c>
      <c r="B45" s="56" t="s">
        <v>59</v>
      </c>
      <c r="C45" s="59"/>
      <c r="D45" s="42" t="s">
        <v>14</v>
      </c>
      <c r="E45" s="13">
        <v>1323</v>
      </c>
      <c r="F45" s="68"/>
      <c r="G45" s="85">
        <f t="shared" ref="G45:G48" si="10">SUM(E45*F45)</f>
        <v>0</v>
      </c>
    </row>
    <row r="46" spans="1:7" ht="24.95" customHeight="1" x14ac:dyDescent="0.25">
      <c r="A46" s="57">
        <f>A45+0.01</f>
        <v>12.02</v>
      </c>
      <c r="B46" s="56" t="s">
        <v>80</v>
      </c>
      <c r="C46" s="59"/>
      <c r="D46" s="42" t="s">
        <v>14</v>
      </c>
      <c r="E46" s="13">
        <v>40</v>
      </c>
      <c r="F46" s="68"/>
      <c r="G46" s="85">
        <f t="shared" si="10"/>
        <v>0</v>
      </c>
    </row>
    <row r="47" spans="1:7" ht="24.95" customHeight="1" x14ac:dyDescent="0.2">
      <c r="A47" s="57">
        <f t="shared" ref="A47:A48" si="11">A46+0.01</f>
        <v>12.03</v>
      </c>
      <c r="B47" s="56" t="s">
        <v>60</v>
      </c>
      <c r="C47" s="15"/>
      <c r="D47" s="10" t="s">
        <v>14</v>
      </c>
      <c r="E47" s="13">
        <v>7561</v>
      </c>
      <c r="F47" s="68"/>
      <c r="G47" s="85">
        <f t="shared" si="10"/>
        <v>0</v>
      </c>
    </row>
    <row r="48" spans="1:7" ht="24.95" customHeight="1" x14ac:dyDescent="0.2">
      <c r="A48" s="57">
        <f t="shared" si="11"/>
        <v>12.04</v>
      </c>
      <c r="B48" s="56" t="s">
        <v>81</v>
      </c>
      <c r="C48" s="15"/>
      <c r="D48" s="10" t="s">
        <v>14</v>
      </c>
      <c r="E48" s="13">
        <v>183</v>
      </c>
      <c r="F48" s="68"/>
      <c r="G48" s="85">
        <f t="shared" si="10"/>
        <v>0</v>
      </c>
    </row>
    <row r="49" spans="1:7" ht="24.95" customHeight="1" x14ac:dyDescent="0.2">
      <c r="A49" s="54">
        <f>A44+1</f>
        <v>13</v>
      </c>
      <c r="B49" s="18" t="s">
        <v>65</v>
      </c>
      <c r="C49" s="15"/>
      <c r="D49" s="9" t="s">
        <v>18</v>
      </c>
      <c r="E49" s="9" t="s">
        <v>18</v>
      </c>
      <c r="F49" s="72"/>
      <c r="G49" s="58"/>
    </row>
    <row r="50" spans="1:7" ht="24.95" customHeight="1" x14ac:dyDescent="0.2">
      <c r="A50" s="57">
        <f>A49+0.01</f>
        <v>13.01</v>
      </c>
      <c r="B50" s="56" t="s">
        <v>61</v>
      </c>
      <c r="C50" s="15"/>
      <c r="D50" s="10" t="s">
        <v>15</v>
      </c>
      <c r="E50" s="13">
        <v>27</v>
      </c>
      <c r="F50" s="68"/>
      <c r="G50" s="85">
        <f t="shared" ref="G50:G56" si="12">SUM(E50*F50)</f>
        <v>0</v>
      </c>
    </row>
    <row r="51" spans="1:7" ht="24.95" customHeight="1" x14ac:dyDescent="0.2">
      <c r="A51" s="57">
        <f t="shared" ref="A51:A54" si="13">A50+0.01</f>
        <v>13.02</v>
      </c>
      <c r="B51" s="56" t="s">
        <v>62</v>
      </c>
      <c r="C51" s="15"/>
      <c r="D51" s="10" t="s">
        <v>15</v>
      </c>
      <c r="E51" s="13">
        <v>16</v>
      </c>
      <c r="F51" s="68"/>
      <c r="G51" s="85">
        <f t="shared" si="12"/>
        <v>0</v>
      </c>
    </row>
    <row r="52" spans="1:7" ht="24.95" customHeight="1" x14ac:dyDescent="0.2">
      <c r="A52" s="57">
        <f t="shared" si="13"/>
        <v>13.03</v>
      </c>
      <c r="B52" s="56" t="s">
        <v>63</v>
      </c>
      <c r="C52" s="15"/>
      <c r="D52" s="10" t="s">
        <v>15</v>
      </c>
      <c r="E52" s="13">
        <v>34</v>
      </c>
      <c r="F52" s="68"/>
      <c r="G52" s="85">
        <f t="shared" si="12"/>
        <v>0</v>
      </c>
    </row>
    <row r="53" spans="1:7" ht="24.95" customHeight="1" x14ac:dyDescent="0.2">
      <c r="A53" s="57">
        <f t="shared" si="13"/>
        <v>13.04</v>
      </c>
      <c r="B53" s="56" t="s">
        <v>64</v>
      </c>
      <c r="C53" s="15"/>
      <c r="D53" s="10" t="s">
        <v>15</v>
      </c>
      <c r="E53" s="13">
        <v>44</v>
      </c>
      <c r="F53" s="68"/>
      <c r="G53" s="85">
        <f t="shared" si="12"/>
        <v>0</v>
      </c>
    </row>
    <row r="54" spans="1:7" ht="24.95" customHeight="1" x14ac:dyDescent="0.2">
      <c r="A54" s="57">
        <f t="shared" si="13"/>
        <v>13.049999999999999</v>
      </c>
      <c r="B54" s="56" t="s">
        <v>39</v>
      </c>
      <c r="C54" s="15"/>
      <c r="D54" s="41" t="s">
        <v>14</v>
      </c>
      <c r="E54" s="13">
        <v>229</v>
      </c>
      <c r="F54" s="68"/>
      <c r="G54" s="85">
        <f t="shared" si="12"/>
        <v>0</v>
      </c>
    </row>
    <row r="55" spans="1:7" ht="24.95" customHeight="1" x14ac:dyDescent="0.2">
      <c r="A55" s="57">
        <v>13.06</v>
      </c>
      <c r="B55" s="56" t="s">
        <v>110</v>
      </c>
      <c r="C55" s="15"/>
      <c r="D55" s="41" t="s">
        <v>14</v>
      </c>
      <c r="E55" s="13">
        <v>700</v>
      </c>
      <c r="F55" s="68"/>
      <c r="G55" s="85">
        <f>SUM(E55*F55)</f>
        <v>0</v>
      </c>
    </row>
    <row r="56" spans="1:7" ht="24.95" customHeight="1" x14ac:dyDescent="0.2">
      <c r="A56" s="54">
        <f>A49+1</f>
        <v>14</v>
      </c>
      <c r="B56" s="61" t="s">
        <v>66</v>
      </c>
      <c r="C56" s="15"/>
      <c r="D56" s="41" t="s">
        <v>15</v>
      </c>
      <c r="E56" s="13">
        <v>25</v>
      </c>
      <c r="F56" s="68"/>
      <c r="G56" s="85">
        <f t="shared" si="12"/>
        <v>0</v>
      </c>
    </row>
    <row r="57" spans="1:7" ht="24.95" customHeight="1" x14ac:dyDescent="0.2">
      <c r="A57" s="54">
        <f>A56+1</f>
        <v>15</v>
      </c>
      <c r="B57" s="18" t="s">
        <v>24</v>
      </c>
      <c r="C57" s="15"/>
      <c r="D57" s="11"/>
      <c r="E57" s="11"/>
      <c r="F57" s="72"/>
      <c r="G57" s="58"/>
    </row>
    <row r="58" spans="1:7" ht="24.95" customHeight="1" x14ac:dyDescent="0.2">
      <c r="A58" s="57">
        <f>A57+0.01</f>
        <v>15.01</v>
      </c>
      <c r="B58" s="56" t="s">
        <v>67</v>
      </c>
      <c r="C58" s="15"/>
      <c r="D58" s="10" t="s">
        <v>15</v>
      </c>
      <c r="E58" s="13">
        <v>35</v>
      </c>
      <c r="F58" s="68"/>
      <c r="G58" s="85">
        <f t="shared" ref="G58:G60" si="14">SUM(E58*F58)</f>
        <v>0</v>
      </c>
    </row>
    <row r="59" spans="1:7" ht="24.95" customHeight="1" x14ac:dyDescent="0.2">
      <c r="A59" s="57">
        <f>A58+0.01</f>
        <v>15.02</v>
      </c>
      <c r="B59" s="56" t="s">
        <v>68</v>
      </c>
      <c r="C59" s="15"/>
      <c r="D59" s="10" t="s">
        <v>15</v>
      </c>
      <c r="E59" s="13">
        <v>35</v>
      </c>
      <c r="F59" s="68"/>
      <c r="G59" s="85">
        <f t="shared" si="14"/>
        <v>0</v>
      </c>
    </row>
    <row r="60" spans="1:7" ht="24.95" customHeight="1" x14ac:dyDescent="0.2">
      <c r="A60" s="54">
        <f>A57+1</f>
        <v>16</v>
      </c>
      <c r="B60" s="36" t="s">
        <v>25</v>
      </c>
      <c r="C60" s="6"/>
      <c r="D60" s="37" t="s">
        <v>15</v>
      </c>
      <c r="E60" s="38">
        <v>24</v>
      </c>
      <c r="F60" s="68"/>
      <c r="G60" s="85">
        <f t="shared" si="14"/>
        <v>0</v>
      </c>
    </row>
    <row r="61" spans="1:7" ht="24.95" customHeight="1" x14ac:dyDescent="0.2">
      <c r="A61" s="54">
        <f>A60+1</f>
        <v>17</v>
      </c>
      <c r="B61" s="18" t="s">
        <v>38</v>
      </c>
      <c r="C61" s="15"/>
      <c r="D61" s="9" t="s">
        <v>18</v>
      </c>
      <c r="E61" s="9" t="s">
        <v>18</v>
      </c>
      <c r="F61" s="73"/>
      <c r="G61" s="58"/>
    </row>
    <row r="62" spans="1:7" ht="24.95" customHeight="1" x14ac:dyDescent="0.2">
      <c r="A62" s="57">
        <f>A61+0.01</f>
        <v>17.010000000000002</v>
      </c>
      <c r="B62" s="56" t="s">
        <v>69</v>
      </c>
      <c r="C62" s="15"/>
      <c r="D62" s="10" t="s">
        <v>15</v>
      </c>
      <c r="E62" s="13">
        <v>1</v>
      </c>
      <c r="F62" s="68"/>
      <c r="G62" s="85">
        <f t="shared" ref="G62:G73" si="15">SUM(E62*F62)</f>
        <v>0</v>
      </c>
    </row>
    <row r="63" spans="1:7" ht="24.95" customHeight="1" x14ac:dyDescent="0.2">
      <c r="A63" s="57">
        <f>A62+0.01</f>
        <v>17.020000000000003</v>
      </c>
      <c r="B63" s="56" t="s">
        <v>70</v>
      </c>
      <c r="C63" s="15"/>
      <c r="D63" s="10" t="s">
        <v>15</v>
      </c>
      <c r="E63" s="13">
        <v>5</v>
      </c>
      <c r="F63" s="68"/>
      <c r="G63" s="85">
        <f t="shared" si="15"/>
        <v>0</v>
      </c>
    </row>
    <row r="64" spans="1:7" ht="24.95" customHeight="1" x14ac:dyDescent="0.2">
      <c r="A64" s="57">
        <f t="shared" ref="A64:A73" si="16">A63+0.01</f>
        <v>17.030000000000005</v>
      </c>
      <c r="B64" s="56" t="s">
        <v>71</v>
      </c>
      <c r="C64" s="15"/>
      <c r="D64" s="10" t="s">
        <v>15</v>
      </c>
      <c r="E64" s="13">
        <v>2</v>
      </c>
      <c r="F64" s="68"/>
      <c r="G64" s="85">
        <f t="shared" si="15"/>
        <v>0</v>
      </c>
    </row>
    <row r="65" spans="1:7" ht="24.95" customHeight="1" x14ac:dyDescent="0.2">
      <c r="A65" s="57">
        <f t="shared" si="16"/>
        <v>17.040000000000006</v>
      </c>
      <c r="B65" s="56" t="s">
        <v>72</v>
      </c>
      <c r="C65" s="15"/>
      <c r="D65" s="10" t="s">
        <v>15</v>
      </c>
      <c r="E65" s="13">
        <v>7</v>
      </c>
      <c r="F65" s="68"/>
      <c r="G65" s="85">
        <f t="shared" si="15"/>
        <v>0</v>
      </c>
    </row>
    <row r="66" spans="1:7" ht="24.95" customHeight="1" x14ac:dyDescent="0.2">
      <c r="A66" s="57">
        <f t="shared" si="16"/>
        <v>17.050000000000008</v>
      </c>
      <c r="B66" s="56" t="s">
        <v>73</v>
      </c>
      <c r="C66" s="15"/>
      <c r="D66" s="10" t="s">
        <v>15</v>
      </c>
      <c r="E66" s="13">
        <v>1</v>
      </c>
      <c r="F66" s="68"/>
      <c r="G66" s="85">
        <f t="shared" si="15"/>
        <v>0</v>
      </c>
    </row>
    <row r="67" spans="1:7" ht="24.95" customHeight="1" x14ac:dyDescent="0.2">
      <c r="A67" s="57">
        <f t="shared" si="16"/>
        <v>17.060000000000009</v>
      </c>
      <c r="B67" s="56" t="s">
        <v>74</v>
      </c>
      <c r="C67" s="15"/>
      <c r="D67" s="10" t="s">
        <v>15</v>
      </c>
      <c r="E67" s="13">
        <v>95</v>
      </c>
      <c r="F67" s="68"/>
      <c r="G67" s="85">
        <f t="shared" si="15"/>
        <v>0</v>
      </c>
    </row>
    <row r="68" spans="1:7" ht="24.95" customHeight="1" x14ac:dyDescent="0.2">
      <c r="A68" s="57">
        <f t="shared" si="16"/>
        <v>17.070000000000011</v>
      </c>
      <c r="B68" s="56" t="s">
        <v>86</v>
      </c>
      <c r="C68" s="15"/>
      <c r="D68" s="10" t="s">
        <v>15</v>
      </c>
      <c r="E68" s="13">
        <v>1</v>
      </c>
      <c r="F68" s="68"/>
      <c r="G68" s="85">
        <f t="shared" si="15"/>
        <v>0</v>
      </c>
    </row>
    <row r="69" spans="1:7" ht="24.95" customHeight="1" x14ac:dyDescent="0.2">
      <c r="A69" s="57">
        <f t="shared" si="16"/>
        <v>17.080000000000013</v>
      </c>
      <c r="B69" s="56" t="s">
        <v>91</v>
      </c>
      <c r="C69" s="15"/>
      <c r="D69" s="10" t="s">
        <v>15</v>
      </c>
      <c r="E69" s="13">
        <v>3</v>
      </c>
      <c r="F69" s="68"/>
      <c r="G69" s="85">
        <f t="shared" si="15"/>
        <v>0</v>
      </c>
    </row>
    <row r="70" spans="1:7" ht="24.95" customHeight="1" x14ac:dyDescent="0.2">
      <c r="A70" s="57">
        <f t="shared" si="16"/>
        <v>17.090000000000014</v>
      </c>
      <c r="B70" s="56" t="s">
        <v>87</v>
      </c>
      <c r="C70" s="15"/>
      <c r="D70" s="10" t="s">
        <v>15</v>
      </c>
      <c r="E70" s="13">
        <v>1</v>
      </c>
      <c r="F70" s="68"/>
      <c r="G70" s="85">
        <f t="shared" si="15"/>
        <v>0</v>
      </c>
    </row>
    <row r="71" spans="1:7" ht="24.95" customHeight="1" x14ac:dyDescent="0.2">
      <c r="A71" s="65">
        <f t="shared" si="16"/>
        <v>17.100000000000016</v>
      </c>
      <c r="B71" s="56" t="s">
        <v>85</v>
      </c>
      <c r="C71" s="15"/>
      <c r="D71" s="10" t="s">
        <v>15</v>
      </c>
      <c r="E71" s="13">
        <v>1</v>
      </c>
      <c r="F71" s="68"/>
      <c r="G71" s="85">
        <f t="shared" si="15"/>
        <v>0</v>
      </c>
    </row>
    <row r="72" spans="1:7" ht="24.95" customHeight="1" x14ac:dyDescent="0.2">
      <c r="A72" s="57">
        <f t="shared" si="16"/>
        <v>17.110000000000017</v>
      </c>
      <c r="B72" s="56" t="s">
        <v>83</v>
      </c>
      <c r="C72" s="15"/>
      <c r="D72" s="10" t="s">
        <v>15</v>
      </c>
      <c r="E72" s="13">
        <v>2</v>
      </c>
      <c r="F72" s="68"/>
      <c r="G72" s="85">
        <f t="shared" si="15"/>
        <v>0</v>
      </c>
    </row>
    <row r="73" spans="1:7" ht="24.95" customHeight="1" x14ac:dyDescent="0.2">
      <c r="A73" s="57">
        <f t="shared" si="16"/>
        <v>17.120000000000019</v>
      </c>
      <c r="B73" s="56" t="s">
        <v>84</v>
      </c>
      <c r="C73" s="15"/>
      <c r="D73" s="10" t="s">
        <v>15</v>
      </c>
      <c r="E73" s="13">
        <v>4</v>
      </c>
      <c r="F73" s="68"/>
      <c r="G73" s="85">
        <f t="shared" si="15"/>
        <v>0</v>
      </c>
    </row>
    <row r="74" spans="1:7" ht="24.95" customHeight="1" x14ac:dyDescent="0.2">
      <c r="A74" s="54">
        <v>18</v>
      </c>
      <c r="B74" s="18" t="s">
        <v>88</v>
      </c>
      <c r="C74" s="15"/>
      <c r="D74" s="9"/>
      <c r="E74" s="9"/>
      <c r="F74" s="75"/>
      <c r="G74" s="67"/>
    </row>
    <row r="75" spans="1:7" ht="24.95" customHeight="1" x14ac:dyDescent="0.2">
      <c r="A75" s="57">
        <f>+A74+0.01</f>
        <v>18.010000000000002</v>
      </c>
      <c r="B75" s="18" t="s">
        <v>89</v>
      </c>
      <c r="C75" s="15"/>
      <c r="D75" s="10" t="s">
        <v>15</v>
      </c>
      <c r="E75" s="13">
        <v>165</v>
      </c>
      <c r="F75" s="68"/>
      <c r="G75" s="85">
        <f t="shared" ref="G75:G76" si="17">SUM(E75*F75)</f>
        <v>0</v>
      </c>
    </row>
    <row r="76" spans="1:7" ht="24.95" customHeight="1" x14ac:dyDescent="0.2">
      <c r="A76" s="57">
        <f>+A75+0.01</f>
        <v>18.020000000000003</v>
      </c>
      <c r="B76" s="18" t="s">
        <v>90</v>
      </c>
      <c r="C76" s="15"/>
      <c r="D76" s="10" t="s">
        <v>15</v>
      </c>
      <c r="E76" s="13">
        <v>15</v>
      </c>
      <c r="F76" s="68"/>
      <c r="G76" s="85">
        <f t="shared" si="17"/>
        <v>0</v>
      </c>
    </row>
    <row r="77" spans="1:7" ht="24.95" customHeight="1" x14ac:dyDescent="0.2">
      <c r="A77" s="54">
        <v>19</v>
      </c>
      <c r="B77" s="18" t="s">
        <v>75</v>
      </c>
      <c r="C77" s="15"/>
      <c r="D77" s="9" t="s">
        <v>18</v>
      </c>
      <c r="E77" s="9" t="s">
        <v>18</v>
      </c>
      <c r="F77" s="73"/>
      <c r="G77" s="58"/>
    </row>
    <row r="78" spans="1:7" ht="24.95" customHeight="1" x14ac:dyDescent="0.2">
      <c r="A78" s="57">
        <f>A77+0.01</f>
        <v>19.010000000000002</v>
      </c>
      <c r="B78" s="56" t="s">
        <v>76</v>
      </c>
      <c r="C78" s="15"/>
      <c r="D78" s="10" t="s">
        <v>15</v>
      </c>
      <c r="E78" s="13">
        <v>2</v>
      </c>
      <c r="F78" s="68"/>
      <c r="G78" s="85">
        <f t="shared" ref="G78:G88" si="18">SUM(E78*F78)</f>
        <v>0</v>
      </c>
    </row>
    <row r="79" spans="1:7" ht="24.95" customHeight="1" x14ac:dyDescent="0.2">
      <c r="A79" s="57">
        <f>A78+0.01</f>
        <v>19.020000000000003</v>
      </c>
      <c r="B79" s="56" t="s">
        <v>77</v>
      </c>
      <c r="C79" s="15"/>
      <c r="D79" s="10" t="s">
        <v>15</v>
      </c>
      <c r="E79" s="13">
        <v>22</v>
      </c>
      <c r="F79" s="68"/>
      <c r="G79" s="85">
        <f t="shared" si="18"/>
        <v>0</v>
      </c>
    </row>
    <row r="80" spans="1:7" ht="24.95" customHeight="1" x14ac:dyDescent="0.2">
      <c r="A80" s="57">
        <f>A79+0.01</f>
        <v>19.030000000000005</v>
      </c>
      <c r="B80" s="56" t="s">
        <v>82</v>
      </c>
      <c r="C80" s="15"/>
      <c r="D80" s="10" t="s">
        <v>15</v>
      </c>
      <c r="E80" s="13">
        <v>4</v>
      </c>
      <c r="F80" s="68"/>
      <c r="G80" s="85">
        <f t="shared" si="18"/>
        <v>0</v>
      </c>
    </row>
    <row r="81" spans="1:7" ht="24.95" customHeight="1" x14ac:dyDescent="0.2">
      <c r="A81" s="57">
        <f>A80+0.01</f>
        <v>19.040000000000006</v>
      </c>
      <c r="B81" s="56" t="s">
        <v>92</v>
      </c>
      <c r="C81" s="15"/>
      <c r="D81" s="10" t="s">
        <v>15</v>
      </c>
      <c r="E81" s="13">
        <v>1</v>
      </c>
      <c r="F81" s="68"/>
      <c r="G81" s="85">
        <f t="shared" si="18"/>
        <v>0</v>
      </c>
    </row>
    <row r="82" spans="1:7" ht="24.95" customHeight="1" x14ac:dyDescent="0.2">
      <c r="A82" s="62">
        <v>20</v>
      </c>
      <c r="B82" s="18" t="s">
        <v>93</v>
      </c>
      <c r="C82" s="15"/>
      <c r="D82" s="10" t="s">
        <v>15</v>
      </c>
      <c r="E82" s="13">
        <v>1</v>
      </c>
      <c r="F82" s="68"/>
      <c r="G82" s="85">
        <f t="shared" si="18"/>
        <v>0</v>
      </c>
    </row>
    <row r="83" spans="1:7" ht="24.95" customHeight="1" x14ac:dyDescent="0.2">
      <c r="A83" s="62">
        <f>+A82+1</f>
        <v>21</v>
      </c>
      <c r="B83" s="18" t="s">
        <v>20</v>
      </c>
      <c r="C83" s="15"/>
      <c r="D83" s="10" t="s">
        <v>15</v>
      </c>
      <c r="E83" s="13">
        <v>15</v>
      </c>
      <c r="F83" s="68"/>
      <c r="G83" s="85">
        <f t="shared" si="18"/>
        <v>0</v>
      </c>
    </row>
    <row r="84" spans="1:7" ht="24.95" customHeight="1" x14ac:dyDescent="0.2">
      <c r="A84" s="62">
        <f>A83+1</f>
        <v>22</v>
      </c>
      <c r="B84" s="18" t="s">
        <v>32</v>
      </c>
      <c r="C84" s="15"/>
      <c r="D84" s="40" t="s">
        <v>15</v>
      </c>
      <c r="E84" s="13">
        <v>25</v>
      </c>
      <c r="F84" s="68"/>
      <c r="G84" s="85">
        <f t="shared" si="18"/>
        <v>0</v>
      </c>
    </row>
    <row r="85" spans="1:7" ht="24.95" customHeight="1" x14ac:dyDescent="0.2">
      <c r="A85" s="62">
        <f t="shared" ref="A85:A86" si="19">A84+1</f>
        <v>23</v>
      </c>
      <c r="B85" s="18" t="s">
        <v>33</v>
      </c>
      <c r="C85" s="15"/>
      <c r="D85" s="40" t="s">
        <v>19</v>
      </c>
      <c r="E85" s="13">
        <v>10</v>
      </c>
      <c r="F85" s="68"/>
      <c r="G85" s="85">
        <f t="shared" si="18"/>
        <v>0</v>
      </c>
    </row>
    <row r="86" spans="1:7" ht="24.95" customHeight="1" x14ac:dyDescent="0.2">
      <c r="A86" s="62">
        <f t="shared" si="19"/>
        <v>24</v>
      </c>
      <c r="B86" s="18" t="s">
        <v>22</v>
      </c>
      <c r="C86" s="15"/>
      <c r="D86" s="10" t="s">
        <v>21</v>
      </c>
      <c r="E86" s="13">
        <v>1</v>
      </c>
      <c r="F86" s="68"/>
      <c r="G86" s="85">
        <f t="shared" si="18"/>
        <v>0</v>
      </c>
    </row>
    <row r="87" spans="1:7" ht="24.95" customHeight="1" x14ac:dyDescent="0.2">
      <c r="A87" s="62">
        <f>A86+1</f>
        <v>25</v>
      </c>
      <c r="B87" s="18" t="s">
        <v>30</v>
      </c>
      <c r="C87" s="15"/>
      <c r="D87" s="10" t="s">
        <v>21</v>
      </c>
      <c r="E87" s="13">
        <v>1</v>
      </c>
      <c r="F87" s="68"/>
      <c r="G87" s="85">
        <f t="shared" si="18"/>
        <v>0</v>
      </c>
    </row>
    <row r="88" spans="1:7" ht="24.95" customHeight="1" x14ac:dyDescent="0.2">
      <c r="A88" s="65">
        <f>A87+0.01</f>
        <v>25.01</v>
      </c>
      <c r="B88" s="56" t="s">
        <v>31</v>
      </c>
      <c r="C88" s="15"/>
      <c r="D88" s="10" t="s">
        <v>15</v>
      </c>
      <c r="E88" s="13">
        <v>36</v>
      </c>
      <c r="F88" s="68"/>
      <c r="G88" s="85">
        <f t="shared" si="18"/>
        <v>0</v>
      </c>
    </row>
    <row r="89" spans="1:7" ht="24.95" customHeight="1" thickBot="1" x14ac:dyDescent="0.25">
      <c r="A89" s="63" t="s">
        <v>18</v>
      </c>
      <c r="B89" s="43" t="s">
        <v>18</v>
      </c>
      <c r="C89" s="44"/>
      <c r="D89" s="45" t="s">
        <v>18</v>
      </c>
      <c r="E89" s="45" t="s">
        <v>18</v>
      </c>
      <c r="F89" s="76" t="s">
        <v>18</v>
      </c>
      <c r="G89" s="48"/>
    </row>
    <row r="90" spans="1:7" ht="24.95" customHeight="1" thickBot="1" x14ac:dyDescent="0.25">
      <c r="A90" s="64" t="s">
        <v>18</v>
      </c>
      <c r="B90" s="34" t="s">
        <v>10</v>
      </c>
      <c r="C90" s="46"/>
      <c r="D90" s="35" t="s">
        <v>18</v>
      </c>
      <c r="E90" s="47" t="s">
        <v>18</v>
      </c>
      <c r="F90" s="77" t="s">
        <v>18</v>
      </c>
      <c r="G90" s="49"/>
    </row>
    <row r="91" spans="1:7" ht="24.95" customHeight="1" x14ac:dyDescent="0.2">
      <c r="A91" s="62">
        <f>MAX(A16:A87)+1</f>
        <v>26</v>
      </c>
      <c r="B91" s="18" t="s">
        <v>11</v>
      </c>
      <c r="C91" s="15"/>
      <c r="D91" s="10" t="s">
        <v>18</v>
      </c>
      <c r="E91" s="10">
        <v>1</v>
      </c>
      <c r="F91" s="69"/>
      <c r="G91" s="85">
        <f t="shared" ref="G91:G92" si="20">SUM(E91*F91)</f>
        <v>0</v>
      </c>
    </row>
    <row r="92" spans="1:7" ht="24.95" customHeight="1" x14ac:dyDescent="0.2">
      <c r="A92" s="62">
        <f>A91+1</f>
        <v>27</v>
      </c>
      <c r="B92" s="18" t="s">
        <v>23</v>
      </c>
      <c r="C92" s="15"/>
      <c r="D92" s="10" t="s">
        <v>18</v>
      </c>
      <c r="E92" s="10">
        <v>1</v>
      </c>
      <c r="F92" s="68"/>
      <c r="G92" s="85">
        <f t="shared" si="20"/>
        <v>0</v>
      </c>
    </row>
    <row r="93" spans="1:7" ht="24.95" customHeight="1" thickBot="1" x14ac:dyDescent="0.25">
      <c r="A93" s="62">
        <f>A92+1</f>
        <v>28</v>
      </c>
      <c r="B93" s="8" t="s">
        <v>100</v>
      </c>
      <c r="C93" s="20"/>
      <c r="D93" s="12" t="s">
        <v>18</v>
      </c>
      <c r="E93" s="33">
        <v>0.1</v>
      </c>
      <c r="F93" s="78" t="s">
        <v>18</v>
      </c>
      <c r="G93" s="50"/>
    </row>
    <row r="94" spans="1:7" ht="24.95" customHeight="1" thickBot="1" x14ac:dyDescent="0.25">
      <c r="A94" s="55" t="s">
        <v>18</v>
      </c>
      <c r="B94" s="86" t="s">
        <v>104</v>
      </c>
      <c r="C94" s="86"/>
      <c r="D94" s="86"/>
      <c r="E94" s="86"/>
      <c r="F94" s="87"/>
      <c r="G94" s="51"/>
    </row>
  </sheetData>
  <sheetProtection algorithmName="SHA-512" hashValue="7L2/nv6DwlzgO9xv+z3nGp1M0T4A3nRWnPGzyYc5QeYbF4+wkw/8GksiGHOH77tfbUB8y2n/FfbEMgqIUDFMVw==" saltValue="0P8LxOOYWS5wjFPUHzsRmg==" spinCount="100000" sheet="1" selectLockedCells="1"/>
  <mergeCells count="8">
    <mergeCell ref="A14:G14"/>
    <mergeCell ref="B94:F94"/>
    <mergeCell ref="A8:C8"/>
    <mergeCell ref="A9:C9"/>
    <mergeCell ref="A10:C10"/>
    <mergeCell ref="A11:C11"/>
    <mergeCell ref="A12:G12"/>
    <mergeCell ref="A13:G13"/>
  </mergeCells>
  <pageMargins left="0.7" right="0.7" top="0.75" bottom="0.75" header="0.3" footer="0.3"/>
  <pageSetup scale="9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Bid Form A</vt:lpstr>
      <vt:lpstr>Bid Form B</vt:lpstr>
      <vt:lpstr>'Bid Form A'!Print_Area</vt:lpstr>
      <vt:lpstr>'Bid Form A'!Print_Titles</vt:lpstr>
      <vt:lpstr>'Bid Form 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Sherri Adams-Meier</cp:lastModifiedBy>
  <cp:lastPrinted>2023-07-26T15:08:36Z</cp:lastPrinted>
  <dcterms:created xsi:type="dcterms:W3CDTF">2002-11-01T20:07:47Z</dcterms:created>
  <dcterms:modified xsi:type="dcterms:W3CDTF">2023-08-22T11:58:19Z</dcterms:modified>
</cp:coreProperties>
</file>