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90DC\"/>
    </mc:Choice>
  </mc:AlternateContent>
  <bookViews>
    <workbookView xWindow="375" yWindow="-195" windowWidth="15480" windowHeight="9030"/>
  </bookViews>
  <sheets>
    <sheet name="Bid FormRookery_II" sheetId="6" r:id="rId1"/>
  </sheets>
  <definedNames>
    <definedName name="_xlnm.Print_Area" localSheetId="0">'Bid FormRookery_II'!$A$1:$F$66</definedName>
    <definedName name="_xlnm.Print_Titles" localSheetId="0">'Bid FormRookery_II'!$1:$2</definedName>
  </definedNames>
  <calcPr calcId="152511" calcMode="autoNoTable" iterate="1" iterateCount="50" iterateDelta="0"/>
</workbook>
</file>

<file path=xl/calcChain.xml><?xml version="1.0" encoding="utf-8"?>
<calcChain xmlns="http://schemas.openxmlformats.org/spreadsheetml/2006/main">
  <c r="F62" i="6" l="1"/>
  <c r="F61" i="6"/>
  <c r="F60" i="6"/>
  <c r="F59" i="6"/>
  <c r="F57" i="6"/>
  <c r="F56" i="6"/>
  <c r="F55" i="6"/>
  <c r="F54" i="6"/>
  <c r="F53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2" i="6"/>
  <c r="F21" i="6"/>
  <c r="F19" i="6"/>
  <c r="F18" i="6"/>
  <c r="F17" i="6"/>
  <c r="F16" i="6"/>
  <c r="F15" i="6"/>
  <c r="F13" i="6"/>
  <c r="F12" i="6"/>
  <c r="F8" i="6"/>
  <c r="F9" i="6"/>
  <c r="F10" i="6"/>
  <c r="F7" i="6"/>
  <c r="F4" i="6"/>
  <c r="F5" i="6"/>
  <c r="F3" i="6"/>
  <c r="F64" i="6" l="1"/>
  <c r="F65" i="6" s="1"/>
  <c r="F66" i="6" s="1"/>
  <c r="D31" i="6"/>
  <c r="D30" i="6"/>
  <c r="D29" i="6"/>
  <c r="D28" i="6"/>
  <c r="D27" i="6"/>
  <c r="D26" i="6"/>
  <c r="D25" i="6"/>
</calcChain>
</file>

<file path=xl/sharedStrings.xml><?xml version="1.0" encoding="utf-8"?>
<sst xmlns="http://schemas.openxmlformats.org/spreadsheetml/2006/main" count="183" uniqueCount="142">
  <si>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</si>
  <si>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</si>
  <si>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</si>
  <si>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</si>
  <si>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</si>
  <si>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</si>
  <si>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</si>
  <si>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</si>
  <si>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</si>
  <si>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</si>
  <si>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</si>
  <si>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</si>
  <si>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</si>
  <si>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D.1.1</t>
  </si>
  <si>
    <t>D.1.2</t>
  </si>
  <si>
    <t>CONSTRUCTION SURVEYING AND STAKEOUT (INCLUDING RECORD DRAWINGS)</t>
  </si>
  <si>
    <t>D.1.4</t>
  </si>
  <si>
    <t>D.1.3</t>
  </si>
  <si>
    <t>D.1.4.1.1</t>
  </si>
  <si>
    <t>D.1.5</t>
  </si>
  <si>
    <t>D.1.5.1.1</t>
  </si>
  <si>
    <t>D.1.5.1.2</t>
  </si>
  <si>
    <t>D.1.6</t>
  </si>
  <si>
    <t>D.1.7</t>
  </si>
  <si>
    <t>CLEARING AND GRUBBING</t>
  </si>
  <si>
    <t>D.1.8</t>
  </si>
  <si>
    <t>D.1.9</t>
  </si>
  <si>
    <t>FINISHED GRADING</t>
  </si>
  <si>
    <t>D.1.10</t>
  </si>
  <si>
    <t>Sodding</t>
  </si>
  <si>
    <t>D.1.11</t>
  </si>
  <si>
    <t>AC</t>
  </si>
  <si>
    <t>BCY</t>
  </si>
  <si>
    <t>D.1.11.1.1</t>
  </si>
  <si>
    <t>D.1.11.1.2</t>
  </si>
  <si>
    <t>D.1.11.1.3</t>
  </si>
  <si>
    <t>Finished Grading</t>
  </si>
  <si>
    <t>Floating/Staked Turbidity Barrier</t>
  </si>
  <si>
    <t>Erosion and Turbidity Control Maintenance</t>
  </si>
  <si>
    <t>9" Oyster Bags</t>
  </si>
  <si>
    <t>MITIGATION AND HABITAT PLANTING</t>
  </si>
  <si>
    <t>PEDESTRIAN BRIDGES (COMPLETE)</t>
  </si>
  <si>
    <t>LN-4"</t>
  </si>
  <si>
    <t>BR</t>
  </si>
  <si>
    <t>LN-2"</t>
  </si>
  <si>
    <t>EXCAVATION AND MOUNDING</t>
  </si>
  <si>
    <t>Excavation</t>
  </si>
  <si>
    <t>Fill</t>
  </si>
  <si>
    <t>PEDESTRIAN TRAILS (COMPLETE)</t>
  </si>
  <si>
    <t>Subgrade Compaction</t>
  </si>
  <si>
    <t>4" Thick Large Washed Shell</t>
  </si>
  <si>
    <t>Clearing and Grubbing</t>
  </si>
  <si>
    <t>Scalp Mowing</t>
  </si>
  <si>
    <t>Turbidity Monitoring</t>
  </si>
  <si>
    <t>4" Bank Run Shell</t>
  </si>
  <si>
    <t>SF</t>
  </si>
  <si>
    <t>D.1.4.1.2</t>
  </si>
  <si>
    <t>D.1.4.1.4</t>
  </si>
  <si>
    <t>D.1.4.1.3</t>
  </si>
  <si>
    <t>Days</t>
  </si>
  <si>
    <t>D.1.6.1.1</t>
  </si>
  <si>
    <t>D.1.6.1.2</t>
  </si>
  <si>
    <t>D.1.6.1.3</t>
  </si>
  <si>
    <t>D.1.6.1.4</t>
  </si>
  <si>
    <t>SODDING AND SEEDING</t>
  </si>
  <si>
    <t>D.1.8.1.1</t>
  </si>
  <si>
    <t>D.1.8.1.2</t>
  </si>
  <si>
    <t>Hydro-Seeding</t>
  </si>
  <si>
    <t>D.1.9.1.1</t>
  </si>
  <si>
    <t>D.1.9.1.2</t>
  </si>
  <si>
    <t>D.1.9.1.3</t>
  </si>
  <si>
    <t>D.1.9.1.4</t>
  </si>
  <si>
    <t>D.1.9.1.5</t>
  </si>
  <si>
    <t>D.1.9.1.6</t>
  </si>
  <si>
    <t>D.1.9.1.7</t>
  </si>
  <si>
    <t>D.1.9.1.8</t>
  </si>
  <si>
    <t>D.1.9.1.9</t>
  </si>
  <si>
    <t>D.1.9.1.10</t>
  </si>
  <si>
    <t>D.1.9.1.11</t>
  </si>
  <si>
    <t>D.1.9.1.12</t>
  </si>
  <si>
    <t>D.1.9.1.13</t>
  </si>
  <si>
    <t>D.1.9.1.14</t>
  </si>
  <si>
    <t>D.1.9.1.15</t>
  </si>
  <si>
    <t>D.1.9.1.16</t>
  </si>
  <si>
    <t>D.1.9.1.17</t>
  </si>
  <si>
    <t>D.1.9.1.18</t>
  </si>
  <si>
    <t>D.1.9.1.19</t>
  </si>
  <si>
    <t>D.1.9.1.20</t>
  </si>
  <si>
    <t>D.1.9.1.21</t>
  </si>
  <si>
    <t>D.1.9.1.22</t>
  </si>
  <si>
    <t>D.1.9.1.23</t>
  </si>
  <si>
    <t>D.1.9.1.24</t>
  </si>
  <si>
    <t>D.1.9.1.25</t>
  </si>
  <si>
    <t>D.1.9.1.26</t>
  </si>
  <si>
    <t>D.1.9.1.27</t>
  </si>
  <si>
    <t>D.1.9.1.28</t>
  </si>
  <si>
    <t>D.1.10.1.1</t>
  </si>
  <si>
    <t>D.1.10.1.2</t>
  </si>
  <si>
    <t>D.1.10.1.3</t>
  </si>
  <si>
    <t>D.1.10.1.4</t>
  </si>
  <si>
    <t>D.1.10.1.5</t>
  </si>
  <si>
    <t>Trail Stake-out and Asbuilts</t>
  </si>
  <si>
    <t>D.1.11.1.4</t>
  </si>
  <si>
    <t>Pedestrian Bridges 1 through 5 (8' Width)</t>
  </si>
  <si>
    <t>Clearing and Scalp Mowing</t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</si>
  <si>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Paspalum vaginatum</t>
    </r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</si>
  <si>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Sesuvium portulacastrum</t>
    </r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</si>
  <si>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Iva imbricata</t>
    </r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</si>
  <si>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Spartina patens</t>
    </r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</si>
  <si>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Spartina bakeri</t>
    </r>
  </si>
  <si>
    <r>
      <rPr>
        <sz val="11"/>
        <color theme="1"/>
        <rFont val="Calibri"/>
        <family val="2"/>
        <scheme val="minor"/>
      </rPr>
      <t>Zone A -</t>
    </r>
    <r>
      <rPr>
        <i/>
        <sz val="11"/>
        <color theme="1"/>
        <rFont val="Calibri"/>
        <family val="2"/>
        <scheme val="minor"/>
      </rPr>
      <t xml:space="preserve"> Borrichia frutescens</t>
    </r>
  </si>
  <si>
    <t>7-GAL</t>
  </si>
  <si>
    <t>3-GAL</t>
  </si>
  <si>
    <t>15-GAL</t>
  </si>
  <si>
    <t>10-FT CT</t>
  </si>
  <si>
    <t>PROPAGULE</t>
  </si>
  <si>
    <r>
      <rPr>
        <sz val="11"/>
        <rFont val="Calibri"/>
        <family val="2"/>
        <scheme val="minor"/>
      </rPr>
      <t xml:space="preserve">Zone B - </t>
    </r>
    <r>
      <rPr>
        <i/>
        <sz val="11"/>
        <rFont val="Calibri"/>
        <family val="2"/>
        <scheme val="minor"/>
      </rPr>
      <t>Paspalum notatum (Sod)</t>
    </r>
  </si>
  <si>
    <r>
      <rPr>
        <sz val="11"/>
        <rFont val="Calibri"/>
        <family val="2"/>
        <scheme val="minor"/>
      </rPr>
      <t xml:space="preserve">Zone B - </t>
    </r>
    <r>
      <rPr>
        <i/>
        <sz val="11"/>
        <rFont val="Calibri"/>
        <family val="2"/>
        <scheme val="minor"/>
      </rPr>
      <t>Capparis jamaicensis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</si>
  <si>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Eugenia axillaris</t>
    </r>
  </si>
  <si>
    <r>
      <rPr>
        <sz val="11"/>
        <rFont val="Calibri"/>
        <family val="2"/>
        <scheme val="minor"/>
      </rPr>
      <t xml:space="preserve">Zone B - </t>
    </r>
    <r>
      <rPr>
        <i/>
        <sz val="11"/>
        <rFont val="Calibri"/>
        <family val="2"/>
        <scheme val="minor"/>
      </rPr>
      <t>Eugenia foetida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</si>
  <si>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Forestiera segregata</t>
    </r>
  </si>
  <si>
    <r>
      <rPr>
        <sz val="11"/>
        <rFont val="Calibri"/>
        <family val="2"/>
        <scheme val="minor"/>
      </rPr>
      <t xml:space="preserve">Zone B - </t>
    </r>
    <r>
      <rPr>
        <i/>
        <sz val="11"/>
        <rFont val="Calibri"/>
        <family val="2"/>
        <scheme val="minor"/>
      </rPr>
      <t xml:space="preserve">Sophora tomentosa </t>
    </r>
    <r>
      <rPr>
        <sz val="11"/>
        <rFont val="Calibri"/>
        <family val="2"/>
        <scheme val="minor"/>
      </rPr>
      <t xml:space="preserve">var. </t>
    </r>
    <r>
      <rPr>
        <i/>
        <sz val="11"/>
        <rFont val="Calibri"/>
        <family val="2"/>
        <scheme val="minor"/>
      </rPr>
      <t>truncata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</si>
  <si>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Yucca aloifolia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</si>
  <si>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Dodonaea viscosa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</si>
  <si>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Randia aculeata</t>
    </r>
  </si>
  <si>
    <r>
      <rPr>
        <sz val="11"/>
        <rFont val="Calibri"/>
        <family val="2"/>
        <scheme val="minor"/>
      </rPr>
      <t xml:space="preserve">Zone B - </t>
    </r>
    <r>
      <rPr>
        <i/>
        <sz val="11"/>
        <rFont val="Calibri"/>
        <family val="2"/>
        <scheme val="minor"/>
      </rPr>
      <t>Bursera simaruba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</si>
  <si>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Sabal palmetto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</si>
  <si>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Conocarpus erectus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</si>
  <si>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Ficus aurea</t>
    </r>
  </si>
  <si>
    <r>
      <rPr>
        <sz val="11"/>
        <rFont val="Calibri"/>
        <family val="2"/>
        <scheme val="minor"/>
      </rPr>
      <t>Zone B -</t>
    </r>
    <r>
      <rPr>
        <i/>
        <sz val="11"/>
        <rFont val="Calibri"/>
        <family val="2"/>
        <scheme val="minor"/>
      </rPr>
      <t xml:space="preserve"> Coccoloba uvifera</t>
    </r>
  </si>
  <si>
    <r>
      <rPr>
        <sz val="11"/>
        <rFont val="Calibri"/>
        <family val="2"/>
        <scheme val="minor"/>
      </rPr>
      <t>Mangrove Mitigation Zone -</t>
    </r>
    <r>
      <rPr>
        <i/>
        <sz val="11"/>
        <rFont val="Calibri"/>
        <family val="2"/>
        <scheme val="minor"/>
      </rPr>
      <t xml:space="preserve"> Spartina alterniflora</t>
    </r>
  </si>
  <si>
    <r>
      <rPr>
        <sz val="11"/>
        <rFont val="Calibri"/>
        <family val="2"/>
        <scheme val="minor"/>
      </rPr>
      <t>Mangrove Mitigation Zone -</t>
    </r>
    <r>
      <rPr>
        <i/>
        <sz val="11"/>
        <rFont val="Calibri"/>
        <family val="2"/>
        <scheme val="minor"/>
      </rPr>
      <t xml:space="preserve"> Rhizophora mangle </t>
    </r>
  </si>
  <si>
    <r>
      <rPr>
        <sz val="11"/>
        <rFont val="Calibri"/>
        <family val="2"/>
        <scheme val="minor"/>
      </rPr>
      <t>Mangrove Mitigation Zone -</t>
    </r>
    <r>
      <rPr>
        <i/>
        <sz val="11"/>
        <rFont val="Calibri"/>
        <family val="2"/>
        <scheme val="minor"/>
      </rPr>
      <t xml:space="preserve"> Avicennia germinans </t>
    </r>
  </si>
  <si>
    <r>
      <rPr>
        <sz val="11"/>
        <rFont val="Calibri"/>
        <family val="2"/>
        <scheme val="minor"/>
      </rPr>
      <t>Rookery Island Planting -</t>
    </r>
    <r>
      <rPr>
        <i/>
        <sz val="11"/>
        <rFont val="Calibri"/>
        <family val="2"/>
        <scheme val="minor"/>
      </rPr>
      <t xml:space="preserve"> Rhizophora mangle </t>
    </r>
  </si>
  <si>
    <t>Pedestrian Bridge 6 (24' x 18' Observation Deck)</t>
  </si>
  <si>
    <t>Structural Design, Inspection and Certification</t>
  </si>
  <si>
    <t>Construction Surveying and Record Drawings</t>
  </si>
  <si>
    <t>Herbicide Treatments (2)</t>
  </si>
  <si>
    <t>BID FORM
IFB 15--0490DC
(Submit in Triplicate)
ROOKERY AT PERICO SEAGRASS ADVANCE MITIGATION
270 Calendar Days Completion</t>
  </si>
  <si>
    <t>TOTAL BID AMOUNT</t>
  </si>
  <si>
    <t>Contingency Amount (10% of Total )</t>
  </si>
  <si>
    <t>TOTAL AMOUNT                                                                        (ABOVE ITEMS D.1.1 to D.1.11.1.4)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</si>
</sst>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0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2" applyNumberFormat="1" applyFont="1" applyAlignment="1">
      <alignment vertical="center"/>
    </xf>
    <xf numFmtId="44" fontId="7" fillId="0" borderId="0" xfId="2" applyNumberFormat="1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44" fontId="7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" fontId="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4" fontId="0" fillId="0" borderId="3" xfId="2" applyFont="1" applyFill="1" applyBorder="1" applyAlignment="1">
      <alignment horizontal="left" vertical="center"/>
    </xf>
    <xf numFmtId="44" fontId="12" fillId="0" borderId="12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9.7109375" style="42" customWidth="1"/>
    <col min="2" max="2" width="41.7109375" style="34" customWidth="1"/>
    <col min="3" max="3" width="11.7109375" style="43" customWidth="1"/>
    <col min="4" max="4" width="8.7109375" style="43" customWidth="1"/>
    <col min="5" max="5" width="12.7109375" style="34" customWidth="1"/>
    <col min="6" max="6" width="17.7109375" style="34" customWidth="1"/>
    <col min="7" max="7" width="11.5703125" style="34" bestFit="1" customWidth="1"/>
    <col min="8" max="8" width="20.7109375" style="34" customWidth="1"/>
    <col min="9" max="9" width="15.7109375" style="34" customWidth="1"/>
    <col min="10" max="10" width="9.140625" style="34"/>
    <col min="11" max="11" width="12.85546875" style="34" customWidth="1"/>
    <col min="12" max="12" width="15.140625" style="34" customWidth="1"/>
    <col min="13" max="13" width="11.5703125" style="34" bestFit="1" customWidth="1"/>
    <col min="14" max="16384" width="9.140625" style="34"/>
  </cols>
  <sheetData>
    <row r="1" spans="1:9" ht="72" customHeight="1" thickBot="1" x14ac:dyDescent="0.3">
      <c r="A1" s="59" t="s">
        <v>138</v>
      </c>
      <c r="B1" s="60"/>
      <c r="C1" s="60"/>
      <c r="D1" s="60"/>
      <c r="E1" s="60"/>
      <c r="F1" s="61"/>
    </row>
    <row r="2" spans="1:9" s="35" customFormat="1" ht="30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11</v>
      </c>
      <c r="F2" s="15" t="s">
        <v>12</v>
      </c>
    </row>
    <row r="3" spans="1:9" x14ac:dyDescent="0.25">
      <c r="A3" s="8" t="s">
        <v>13</v>
      </c>
      <c r="B3" s="2" t="s">
        <v>8</v>
      </c>
      <c r="C3" s="1" t="s">
        <v>4</v>
      </c>
      <c r="D3" s="1">
        <v>1</v>
      </c>
      <c r="E3" s="62"/>
      <c r="F3" s="16">
        <f>E3*D3</f>
        <v>0</v>
      </c>
      <c r="H3" s="36"/>
      <c r="I3" s="37"/>
    </row>
    <row r="4" spans="1:9" ht="15" customHeight="1" x14ac:dyDescent="0.25">
      <c r="A4" s="9" t="s">
        <v>14</v>
      </c>
      <c r="B4" s="6" t="s">
        <v>9</v>
      </c>
      <c r="C4" s="1" t="s">
        <v>4</v>
      </c>
      <c r="D4" s="1">
        <v>1</v>
      </c>
      <c r="E4" s="62">
        <v>0</v>
      </c>
      <c r="F4" s="16">
        <f t="shared" ref="F4:F5" si="0">E4*D4</f>
        <v>0</v>
      </c>
      <c r="H4" s="38"/>
      <c r="I4" s="37"/>
    </row>
    <row r="5" spans="1:9" ht="28.5" customHeight="1" x14ac:dyDescent="0.25">
      <c r="A5" s="8" t="s">
        <v>17</v>
      </c>
      <c r="B5" s="3" t="s">
        <v>15</v>
      </c>
      <c r="C5" s="1" t="s">
        <v>4</v>
      </c>
      <c r="D5" s="1">
        <v>1</v>
      </c>
      <c r="E5" s="62">
        <v>0</v>
      </c>
      <c r="F5" s="16">
        <f t="shared" si="0"/>
        <v>0</v>
      </c>
      <c r="H5" s="38"/>
      <c r="I5" s="37"/>
    </row>
    <row r="6" spans="1:9" x14ac:dyDescent="0.25">
      <c r="A6" s="10" t="s">
        <v>16</v>
      </c>
      <c r="B6" s="4" t="s">
        <v>5</v>
      </c>
      <c r="C6" s="31"/>
      <c r="D6" s="31"/>
      <c r="E6" s="23"/>
      <c r="F6" s="32"/>
      <c r="H6" s="38"/>
      <c r="I6" s="37"/>
    </row>
    <row r="7" spans="1:9" ht="15" customHeight="1" x14ac:dyDescent="0.25">
      <c r="A7" s="11" t="s">
        <v>18</v>
      </c>
      <c r="B7" s="21" t="s">
        <v>6</v>
      </c>
      <c r="C7" s="20" t="s">
        <v>7</v>
      </c>
      <c r="D7" s="5">
        <v>8250</v>
      </c>
      <c r="E7" s="63">
        <v>0</v>
      </c>
      <c r="F7" s="16">
        <f>E7*D7</f>
        <v>0</v>
      </c>
      <c r="H7" s="38"/>
      <c r="I7" s="37"/>
    </row>
    <row r="8" spans="1:9" ht="15" customHeight="1" x14ac:dyDescent="0.25">
      <c r="A8" s="11" t="s">
        <v>56</v>
      </c>
      <c r="B8" s="21" t="s">
        <v>37</v>
      </c>
      <c r="C8" s="20" t="s">
        <v>7</v>
      </c>
      <c r="D8" s="5">
        <v>2350</v>
      </c>
      <c r="E8" s="63">
        <v>0</v>
      </c>
      <c r="F8" s="16">
        <f t="shared" ref="F8:F62" si="1">E8*D8</f>
        <v>0</v>
      </c>
      <c r="H8" s="38"/>
      <c r="I8" s="37"/>
    </row>
    <row r="9" spans="1:9" ht="15" customHeight="1" x14ac:dyDescent="0.25">
      <c r="A9" s="11" t="s">
        <v>58</v>
      </c>
      <c r="B9" s="21" t="s">
        <v>38</v>
      </c>
      <c r="C9" s="20" t="s">
        <v>4</v>
      </c>
      <c r="D9" s="5">
        <v>1</v>
      </c>
      <c r="E9" s="63">
        <v>0</v>
      </c>
      <c r="F9" s="16">
        <f t="shared" si="1"/>
        <v>0</v>
      </c>
      <c r="H9" s="38"/>
      <c r="I9" s="37"/>
    </row>
    <row r="10" spans="1:9" ht="15" customHeight="1" x14ac:dyDescent="0.25">
      <c r="A10" s="11" t="s">
        <v>57</v>
      </c>
      <c r="B10" s="21" t="s">
        <v>53</v>
      </c>
      <c r="C10" s="20" t="s">
        <v>59</v>
      </c>
      <c r="D10" s="5">
        <v>60</v>
      </c>
      <c r="E10" s="62">
        <v>0</v>
      </c>
      <c r="F10" s="16">
        <f t="shared" si="1"/>
        <v>0</v>
      </c>
      <c r="H10" s="38"/>
      <c r="I10" s="37"/>
    </row>
    <row r="11" spans="1:9" ht="15" customHeight="1" x14ac:dyDescent="0.25">
      <c r="A11" s="10" t="s">
        <v>19</v>
      </c>
      <c r="B11" s="12" t="s">
        <v>24</v>
      </c>
      <c r="C11" s="31"/>
      <c r="D11" s="31"/>
      <c r="E11" s="23"/>
      <c r="F11" s="32"/>
      <c r="H11" s="38"/>
      <c r="I11" s="37"/>
    </row>
    <row r="12" spans="1:9" ht="15" customHeight="1" x14ac:dyDescent="0.25">
      <c r="A12" s="11" t="s">
        <v>20</v>
      </c>
      <c r="B12" s="17" t="s">
        <v>51</v>
      </c>
      <c r="C12" s="20" t="s">
        <v>31</v>
      </c>
      <c r="D12" s="55">
        <v>1.6</v>
      </c>
      <c r="E12" s="63">
        <v>0</v>
      </c>
      <c r="F12" s="16">
        <f t="shared" si="1"/>
        <v>0</v>
      </c>
      <c r="H12" s="38"/>
      <c r="I12" s="37"/>
    </row>
    <row r="13" spans="1:9" ht="15" customHeight="1" x14ac:dyDescent="0.25">
      <c r="A13" s="11" t="s">
        <v>21</v>
      </c>
      <c r="B13" s="21" t="s">
        <v>52</v>
      </c>
      <c r="C13" s="20" t="s">
        <v>31</v>
      </c>
      <c r="D13" s="55">
        <v>2.96</v>
      </c>
      <c r="E13" s="63">
        <v>0</v>
      </c>
      <c r="F13" s="16">
        <f t="shared" si="1"/>
        <v>0</v>
      </c>
      <c r="H13" s="38"/>
      <c r="I13" s="37"/>
    </row>
    <row r="14" spans="1:9" ht="15" customHeight="1" x14ac:dyDescent="0.25">
      <c r="A14" s="9" t="s">
        <v>22</v>
      </c>
      <c r="B14" s="4" t="s">
        <v>45</v>
      </c>
      <c r="C14" s="31"/>
      <c r="D14" s="22"/>
      <c r="E14" s="23"/>
      <c r="F14" s="24"/>
      <c r="H14" s="38"/>
      <c r="I14" s="37"/>
    </row>
    <row r="15" spans="1:9" ht="15" customHeight="1" x14ac:dyDescent="0.25">
      <c r="A15" s="11" t="s">
        <v>60</v>
      </c>
      <c r="B15" s="21" t="s">
        <v>46</v>
      </c>
      <c r="C15" s="20" t="s">
        <v>32</v>
      </c>
      <c r="D15" s="5">
        <v>3606</v>
      </c>
      <c r="E15" s="63">
        <v>0</v>
      </c>
      <c r="F15" s="16">
        <f t="shared" si="1"/>
        <v>0</v>
      </c>
      <c r="H15" s="38"/>
      <c r="I15" s="37"/>
    </row>
    <row r="16" spans="1:9" ht="15" customHeight="1" x14ac:dyDescent="0.25">
      <c r="A16" s="11" t="s">
        <v>61</v>
      </c>
      <c r="B16" s="21" t="s">
        <v>47</v>
      </c>
      <c r="C16" s="20" t="s">
        <v>32</v>
      </c>
      <c r="D16" s="5">
        <v>3606</v>
      </c>
      <c r="E16" s="63">
        <v>0</v>
      </c>
      <c r="F16" s="16">
        <f t="shared" si="1"/>
        <v>0</v>
      </c>
      <c r="H16" s="38"/>
      <c r="I16" s="37"/>
    </row>
    <row r="17" spans="1:9" ht="15" customHeight="1" x14ac:dyDescent="0.25">
      <c r="A17" s="11" t="s">
        <v>62</v>
      </c>
      <c r="B17" s="21" t="s">
        <v>50</v>
      </c>
      <c r="C17" s="20" t="s">
        <v>10</v>
      </c>
      <c r="D17" s="5">
        <v>2500</v>
      </c>
      <c r="E17" s="63">
        <v>0</v>
      </c>
      <c r="F17" s="16">
        <f t="shared" si="1"/>
        <v>0</v>
      </c>
      <c r="H17" s="38"/>
      <c r="I17" s="37"/>
    </row>
    <row r="18" spans="1:9" ht="15" customHeight="1" x14ac:dyDescent="0.25">
      <c r="A18" s="11" t="s">
        <v>63</v>
      </c>
      <c r="B18" s="21" t="s">
        <v>39</v>
      </c>
      <c r="C18" s="20" t="s">
        <v>10</v>
      </c>
      <c r="D18" s="5">
        <v>507</v>
      </c>
      <c r="E18" s="63">
        <v>0</v>
      </c>
      <c r="F18" s="16">
        <f t="shared" si="1"/>
        <v>0</v>
      </c>
      <c r="H18" s="38"/>
      <c r="I18" s="37"/>
    </row>
    <row r="19" spans="1:9" ht="15" customHeight="1" x14ac:dyDescent="0.25">
      <c r="A19" s="10" t="s">
        <v>23</v>
      </c>
      <c r="B19" s="4" t="s">
        <v>27</v>
      </c>
      <c r="C19" s="20" t="s">
        <v>31</v>
      </c>
      <c r="D19" s="55">
        <v>4.5599999999999996</v>
      </c>
      <c r="E19" s="63">
        <v>0</v>
      </c>
      <c r="F19" s="16">
        <f t="shared" si="1"/>
        <v>0</v>
      </c>
      <c r="H19" s="38"/>
      <c r="I19" s="37"/>
    </row>
    <row r="20" spans="1:9" ht="15" customHeight="1" x14ac:dyDescent="0.25">
      <c r="A20" s="10" t="s">
        <v>25</v>
      </c>
      <c r="B20" s="12" t="s">
        <v>64</v>
      </c>
      <c r="C20" s="31"/>
      <c r="D20" s="31"/>
      <c r="E20" s="23"/>
      <c r="F20" s="24"/>
      <c r="H20" s="38"/>
      <c r="I20" s="37"/>
    </row>
    <row r="21" spans="1:9" ht="15" customHeight="1" x14ac:dyDescent="0.25">
      <c r="A21" s="18" t="s">
        <v>65</v>
      </c>
      <c r="B21" s="17" t="s">
        <v>29</v>
      </c>
      <c r="C21" s="20" t="s">
        <v>10</v>
      </c>
      <c r="D21" s="7">
        <v>2533</v>
      </c>
      <c r="E21" s="63">
        <v>0</v>
      </c>
      <c r="F21" s="16">
        <f t="shared" si="1"/>
        <v>0</v>
      </c>
      <c r="H21" s="38"/>
      <c r="I21" s="37"/>
    </row>
    <row r="22" spans="1:9" ht="15" customHeight="1" x14ac:dyDescent="0.25">
      <c r="A22" s="18" t="s">
        <v>66</v>
      </c>
      <c r="B22" s="17" t="s">
        <v>67</v>
      </c>
      <c r="C22" s="20" t="s">
        <v>10</v>
      </c>
      <c r="D22" s="7">
        <v>10416</v>
      </c>
      <c r="E22" s="63">
        <v>0</v>
      </c>
      <c r="F22" s="16">
        <f t="shared" si="1"/>
        <v>0</v>
      </c>
      <c r="H22" s="38"/>
      <c r="I22" s="37"/>
    </row>
    <row r="23" spans="1:9" ht="15" customHeight="1" x14ac:dyDescent="0.25">
      <c r="A23" s="10" t="s">
        <v>26</v>
      </c>
      <c r="B23" s="12" t="s">
        <v>40</v>
      </c>
      <c r="C23" s="31"/>
      <c r="D23" s="33"/>
      <c r="E23" s="23"/>
      <c r="F23" s="24"/>
      <c r="H23" s="38"/>
      <c r="I23" s="37"/>
    </row>
    <row r="24" spans="1:9" ht="15" customHeight="1" x14ac:dyDescent="0.25">
      <c r="A24" s="18" t="s">
        <v>68</v>
      </c>
      <c r="B24" s="17" t="s">
        <v>137</v>
      </c>
      <c r="C24" s="20" t="s">
        <v>31</v>
      </c>
      <c r="D24" s="25">
        <v>3.83</v>
      </c>
      <c r="E24" s="63">
        <v>0</v>
      </c>
      <c r="F24" s="16">
        <f t="shared" si="1"/>
        <v>0</v>
      </c>
      <c r="H24" s="38"/>
      <c r="I24" s="37"/>
    </row>
    <row r="25" spans="1:9" ht="15" customHeight="1" x14ac:dyDescent="0.25">
      <c r="A25" s="18" t="s">
        <v>69</v>
      </c>
      <c r="B25" s="50" t="s">
        <v>105</v>
      </c>
      <c r="C25" s="20" t="s">
        <v>42</v>
      </c>
      <c r="D25" s="7">
        <f>487+575</f>
        <v>1062</v>
      </c>
      <c r="E25" s="63">
        <v>0</v>
      </c>
      <c r="F25" s="16">
        <f t="shared" si="1"/>
        <v>0</v>
      </c>
      <c r="H25" s="38"/>
      <c r="I25" s="37"/>
    </row>
    <row r="26" spans="1:9" ht="15" customHeight="1" x14ac:dyDescent="0.25">
      <c r="A26" s="18" t="s">
        <v>70</v>
      </c>
      <c r="B26" s="50" t="s">
        <v>106</v>
      </c>
      <c r="C26" s="20" t="s">
        <v>42</v>
      </c>
      <c r="D26" s="7">
        <f>365+288</f>
        <v>653</v>
      </c>
      <c r="E26" s="63">
        <v>0</v>
      </c>
      <c r="F26" s="16">
        <f t="shared" si="1"/>
        <v>0</v>
      </c>
      <c r="H26" s="38"/>
      <c r="I26" s="37"/>
    </row>
    <row r="27" spans="1:9" ht="15" customHeight="1" x14ac:dyDescent="0.25">
      <c r="A27" s="18" t="s">
        <v>71</v>
      </c>
      <c r="B27" s="50" t="s">
        <v>107</v>
      </c>
      <c r="C27" s="20" t="s">
        <v>42</v>
      </c>
      <c r="D27" s="7">
        <f>304+288</f>
        <v>592</v>
      </c>
      <c r="E27" s="63">
        <v>0</v>
      </c>
      <c r="F27" s="16">
        <f t="shared" si="1"/>
        <v>0</v>
      </c>
      <c r="H27" s="38"/>
      <c r="I27" s="37"/>
    </row>
    <row r="28" spans="1:9" ht="15" customHeight="1" x14ac:dyDescent="0.25">
      <c r="A28" s="18" t="s">
        <v>72</v>
      </c>
      <c r="B28" s="50" t="s">
        <v>108</v>
      </c>
      <c r="C28" s="20" t="s">
        <v>42</v>
      </c>
      <c r="D28" s="7">
        <f>575</f>
        <v>575</v>
      </c>
      <c r="E28" s="63">
        <v>0</v>
      </c>
      <c r="F28" s="16">
        <f t="shared" si="1"/>
        <v>0</v>
      </c>
      <c r="H28" s="38"/>
      <c r="I28" s="37"/>
    </row>
    <row r="29" spans="1:9" ht="15" customHeight="1" x14ac:dyDescent="0.25">
      <c r="A29" s="18" t="s">
        <v>73</v>
      </c>
      <c r="B29" s="50" t="s">
        <v>109</v>
      </c>
      <c r="C29" s="20" t="s">
        <v>42</v>
      </c>
      <c r="D29" s="7">
        <f>1157</f>
        <v>1157</v>
      </c>
      <c r="E29" s="63">
        <v>0</v>
      </c>
      <c r="F29" s="16">
        <f t="shared" si="1"/>
        <v>0</v>
      </c>
      <c r="H29" s="38"/>
      <c r="I29" s="37"/>
    </row>
    <row r="30" spans="1:9" ht="15" customHeight="1" x14ac:dyDescent="0.25">
      <c r="A30" s="18" t="s">
        <v>74</v>
      </c>
      <c r="B30" s="50" t="s">
        <v>110</v>
      </c>
      <c r="C30" s="20" t="s">
        <v>42</v>
      </c>
      <c r="D30" s="7">
        <f>61+192+771</f>
        <v>1024</v>
      </c>
      <c r="E30" s="63">
        <v>0</v>
      </c>
      <c r="F30" s="16">
        <f t="shared" si="1"/>
        <v>0</v>
      </c>
      <c r="H30" s="38"/>
      <c r="I30" s="37"/>
    </row>
    <row r="31" spans="1:9" ht="15" customHeight="1" x14ac:dyDescent="0.25">
      <c r="A31" s="18" t="s">
        <v>75</v>
      </c>
      <c r="B31" s="51" t="s">
        <v>116</v>
      </c>
      <c r="C31" s="20" t="s">
        <v>10</v>
      </c>
      <c r="D31" s="7">
        <f>59802/9</f>
        <v>6644.666666666667</v>
      </c>
      <c r="E31" s="63">
        <v>0</v>
      </c>
      <c r="F31" s="16">
        <f t="shared" si="1"/>
        <v>0</v>
      </c>
      <c r="H31" s="38"/>
      <c r="I31" s="37"/>
    </row>
    <row r="32" spans="1:9" ht="15" customHeight="1" x14ac:dyDescent="0.25">
      <c r="A32" s="18" t="s">
        <v>76</v>
      </c>
      <c r="B32" s="51" t="s">
        <v>117</v>
      </c>
      <c r="C32" s="20" t="s">
        <v>111</v>
      </c>
      <c r="D32" s="7">
        <v>60</v>
      </c>
      <c r="E32" s="63">
        <v>0</v>
      </c>
      <c r="F32" s="16">
        <f t="shared" si="1"/>
        <v>0</v>
      </c>
      <c r="H32" s="38"/>
      <c r="I32" s="37"/>
    </row>
    <row r="33" spans="1:9" ht="15" customHeight="1" x14ac:dyDescent="0.25">
      <c r="A33" s="18" t="s">
        <v>77</v>
      </c>
      <c r="B33" s="51" t="s">
        <v>118</v>
      </c>
      <c r="C33" s="20" t="s">
        <v>111</v>
      </c>
      <c r="D33" s="7">
        <v>90</v>
      </c>
      <c r="E33" s="63">
        <v>0</v>
      </c>
      <c r="F33" s="16">
        <f t="shared" si="1"/>
        <v>0</v>
      </c>
      <c r="H33" s="38"/>
      <c r="I33" s="37"/>
    </row>
    <row r="34" spans="1:9" ht="15" customHeight="1" x14ac:dyDescent="0.25">
      <c r="A34" s="18" t="s">
        <v>78</v>
      </c>
      <c r="B34" s="51" t="s">
        <v>119</v>
      </c>
      <c r="C34" s="20" t="s">
        <v>111</v>
      </c>
      <c r="D34" s="7">
        <v>60</v>
      </c>
      <c r="E34" s="63">
        <v>0</v>
      </c>
      <c r="F34" s="16">
        <f t="shared" si="1"/>
        <v>0</v>
      </c>
      <c r="H34" s="38"/>
      <c r="I34" s="37"/>
    </row>
    <row r="35" spans="1:9" ht="15" customHeight="1" x14ac:dyDescent="0.25">
      <c r="A35" s="18" t="s">
        <v>79</v>
      </c>
      <c r="B35" s="51" t="s">
        <v>120</v>
      </c>
      <c r="C35" s="20" t="s">
        <v>112</v>
      </c>
      <c r="D35" s="7">
        <v>90</v>
      </c>
      <c r="E35" s="63">
        <v>0</v>
      </c>
      <c r="F35" s="16">
        <f t="shared" si="1"/>
        <v>0</v>
      </c>
      <c r="H35" s="38"/>
      <c r="I35" s="37"/>
    </row>
    <row r="36" spans="1:9" ht="15" customHeight="1" x14ac:dyDescent="0.25">
      <c r="A36" s="18" t="s">
        <v>80</v>
      </c>
      <c r="B36" s="52" t="s">
        <v>121</v>
      </c>
      <c r="C36" s="20" t="s">
        <v>112</v>
      </c>
      <c r="D36" s="7">
        <v>30</v>
      </c>
      <c r="E36" s="63">
        <v>0</v>
      </c>
      <c r="F36" s="16">
        <f t="shared" si="1"/>
        <v>0</v>
      </c>
      <c r="H36" s="38"/>
      <c r="I36" s="37"/>
    </row>
    <row r="37" spans="1:9" ht="15" customHeight="1" x14ac:dyDescent="0.25">
      <c r="A37" s="18" t="s">
        <v>81</v>
      </c>
      <c r="B37" s="51" t="s">
        <v>122</v>
      </c>
      <c r="C37" s="20" t="s">
        <v>111</v>
      </c>
      <c r="D37" s="7">
        <v>90</v>
      </c>
      <c r="E37" s="63">
        <v>0</v>
      </c>
      <c r="F37" s="16">
        <f t="shared" si="1"/>
        <v>0</v>
      </c>
      <c r="H37" s="38"/>
      <c r="I37" s="37"/>
    </row>
    <row r="38" spans="1:9" ht="15" customHeight="1" x14ac:dyDescent="0.25">
      <c r="A38" s="18" t="s">
        <v>82</v>
      </c>
      <c r="B38" s="51" t="s">
        <v>123</v>
      </c>
      <c r="C38" s="20" t="s">
        <v>112</v>
      </c>
      <c r="D38" s="7">
        <v>90</v>
      </c>
      <c r="E38" s="63">
        <v>0</v>
      </c>
      <c r="F38" s="16">
        <f t="shared" si="1"/>
        <v>0</v>
      </c>
      <c r="H38" s="38"/>
      <c r="I38" s="37"/>
    </row>
    <row r="39" spans="1:9" ht="15" customHeight="1" x14ac:dyDescent="0.25">
      <c r="A39" s="18" t="s">
        <v>83</v>
      </c>
      <c r="B39" s="51" t="s">
        <v>124</v>
      </c>
      <c r="C39" s="20" t="s">
        <v>112</v>
      </c>
      <c r="D39" s="7">
        <v>90</v>
      </c>
      <c r="E39" s="63">
        <v>0</v>
      </c>
      <c r="F39" s="16">
        <f t="shared" si="1"/>
        <v>0</v>
      </c>
      <c r="H39" s="38"/>
      <c r="I39" s="37"/>
    </row>
    <row r="40" spans="1:9" ht="15" customHeight="1" x14ac:dyDescent="0.25">
      <c r="A40" s="18" t="s">
        <v>84</v>
      </c>
      <c r="B40" s="51" t="s">
        <v>125</v>
      </c>
      <c r="C40" s="20" t="s">
        <v>113</v>
      </c>
      <c r="D40" s="7">
        <v>15</v>
      </c>
      <c r="E40" s="63">
        <v>0</v>
      </c>
      <c r="F40" s="16">
        <f t="shared" si="1"/>
        <v>0</v>
      </c>
      <c r="H40" s="38"/>
      <c r="I40" s="37"/>
    </row>
    <row r="41" spans="1:9" ht="15" customHeight="1" x14ac:dyDescent="0.25">
      <c r="A41" s="18" t="s">
        <v>85</v>
      </c>
      <c r="B41" s="51" t="s">
        <v>126</v>
      </c>
      <c r="C41" s="20" t="s">
        <v>114</v>
      </c>
      <c r="D41" s="7">
        <v>7</v>
      </c>
      <c r="E41" s="63">
        <v>0</v>
      </c>
      <c r="F41" s="16">
        <f t="shared" si="1"/>
        <v>0</v>
      </c>
      <c r="H41" s="38"/>
      <c r="I41" s="37"/>
    </row>
    <row r="42" spans="1:9" ht="15" customHeight="1" x14ac:dyDescent="0.25">
      <c r="A42" s="18" t="s">
        <v>86</v>
      </c>
      <c r="B42" s="51" t="s">
        <v>127</v>
      </c>
      <c r="C42" s="20" t="s">
        <v>111</v>
      </c>
      <c r="D42" s="7">
        <v>30</v>
      </c>
      <c r="E42" s="63">
        <v>0</v>
      </c>
      <c r="F42" s="16">
        <f t="shared" si="1"/>
        <v>0</v>
      </c>
      <c r="H42" s="38"/>
      <c r="I42" s="37"/>
    </row>
    <row r="43" spans="1:9" ht="15" customHeight="1" x14ac:dyDescent="0.25">
      <c r="A43" s="18" t="s">
        <v>87</v>
      </c>
      <c r="B43" s="51" t="s">
        <v>127</v>
      </c>
      <c r="C43" s="20" t="s">
        <v>113</v>
      </c>
      <c r="D43" s="7">
        <v>22</v>
      </c>
      <c r="E43" s="63">
        <v>0</v>
      </c>
      <c r="F43" s="16">
        <f t="shared" si="1"/>
        <v>0</v>
      </c>
      <c r="H43" s="38"/>
      <c r="I43" s="37"/>
    </row>
    <row r="44" spans="1:9" ht="15" customHeight="1" x14ac:dyDescent="0.25">
      <c r="A44" s="18" t="s">
        <v>88</v>
      </c>
      <c r="B44" s="51" t="s">
        <v>128</v>
      </c>
      <c r="C44" s="20" t="s">
        <v>113</v>
      </c>
      <c r="D44" s="7">
        <v>15</v>
      </c>
      <c r="E44" s="63">
        <v>0</v>
      </c>
      <c r="F44" s="16">
        <f t="shared" si="1"/>
        <v>0</v>
      </c>
      <c r="H44" s="38"/>
      <c r="I44" s="37"/>
    </row>
    <row r="45" spans="1:9" ht="15" customHeight="1" x14ac:dyDescent="0.25">
      <c r="A45" s="18" t="s">
        <v>89</v>
      </c>
      <c r="B45" s="51" t="s">
        <v>117</v>
      </c>
      <c r="C45" s="20" t="s">
        <v>113</v>
      </c>
      <c r="D45" s="7">
        <v>15</v>
      </c>
      <c r="E45" s="63">
        <v>0</v>
      </c>
      <c r="F45" s="16">
        <f t="shared" si="1"/>
        <v>0</v>
      </c>
      <c r="H45" s="38"/>
      <c r="I45" s="37"/>
    </row>
    <row r="46" spans="1:9" ht="15" customHeight="1" x14ac:dyDescent="0.25">
      <c r="A46" s="18" t="s">
        <v>90</v>
      </c>
      <c r="B46" s="51" t="s">
        <v>129</v>
      </c>
      <c r="C46" s="20" t="s">
        <v>113</v>
      </c>
      <c r="D46" s="7">
        <v>45</v>
      </c>
      <c r="E46" s="63">
        <v>0</v>
      </c>
      <c r="F46" s="16">
        <f t="shared" si="1"/>
        <v>0</v>
      </c>
      <c r="H46" s="38"/>
      <c r="I46" s="37"/>
    </row>
    <row r="47" spans="1:9" ht="15" customHeight="1" x14ac:dyDescent="0.25">
      <c r="A47" s="18" t="s">
        <v>91</v>
      </c>
      <c r="B47" s="52" t="s">
        <v>130</v>
      </c>
      <c r="C47" s="20" t="s">
        <v>43</v>
      </c>
      <c r="D47" s="7">
        <v>2420</v>
      </c>
      <c r="E47" s="63">
        <v>0</v>
      </c>
      <c r="F47" s="16">
        <f t="shared" si="1"/>
        <v>0</v>
      </c>
      <c r="H47" s="38"/>
      <c r="I47" s="37"/>
    </row>
    <row r="48" spans="1:9" ht="15" customHeight="1" x14ac:dyDescent="0.25">
      <c r="A48" s="18" t="s">
        <v>92</v>
      </c>
      <c r="B48" s="56" t="s">
        <v>131</v>
      </c>
      <c r="C48" s="20" t="s">
        <v>112</v>
      </c>
      <c r="D48" s="7">
        <v>110</v>
      </c>
      <c r="E48" s="63">
        <v>0</v>
      </c>
      <c r="F48" s="16">
        <f t="shared" si="1"/>
        <v>0</v>
      </c>
      <c r="H48" s="38"/>
      <c r="I48" s="37"/>
    </row>
    <row r="49" spans="1:9" ht="15" customHeight="1" x14ac:dyDescent="0.25">
      <c r="A49" s="18" t="s">
        <v>93</v>
      </c>
      <c r="B49" s="56" t="s">
        <v>131</v>
      </c>
      <c r="C49" s="20" t="s">
        <v>115</v>
      </c>
      <c r="D49" s="7">
        <v>439</v>
      </c>
      <c r="E49" s="63">
        <v>0</v>
      </c>
      <c r="F49" s="16">
        <f t="shared" si="1"/>
        <v>0</v>
      </c>
      <c r="H49" s="38"/>
      <c r="I49" s="37"/>
    </row>
    <row r="50" spans="1:9" ht="15" customHeight="1" x14ac:dyDescent="0.25">
      <c r="A50" s="18" t="s">
        <v>94</v>
      </c>
      <c r="B50" s="56" t="s">
        <v>132</v>
      </c>
      <c r="C50" s="20" t="s">
        <v>44</v>
      </c>
      <c r="D50" s="7">
        <v>108</v>
      </c>
      <c r="E50" s="63">
        <v>0</v>
      </c>
      <c r="F50" s="16">
        <f t="shared" si="1"/>
        <v>0</v>
      </c>
      <c r="H50" s="38"/>
      <c r="I50" s="37"/>
    </row>
    <row r="51" spans="1:9" ht="15" customHeight="1" x14ac:dyDescent="0.25">
      <c r="A51" s="18" t="s">
        <v>95</v>
      </c>
      <c r="B51" s="53" t="s">
        <v>133</v>
      </c>
      <c r="C51" s="20" t="s">
        <v>112</v>
      </c>
      <c r="D51" s="7">
        <v>45</v>
      </c>
      <c r="E51" s="63">
        <v>0</v>
      </c>
      <c r="F51" s="16">
        <f t="shared" si="1"/>
        <v>0</v>
      </c>
      <c r="H51" s="38"/>
      <c r="I51" s="37"/>
    </row>
    <row r="52" spans="1:9" ht="15" customHeight="1" x14ac:dyDescent="0.25">
      <c r="A52" s="9" t="s">
        <v>28</v>
      </c>
      <c r="B52" s="12" t="s">
        <v>48</v>
      </c>
      <c r="C52" s="31"/>
      <c r="D52" s="33"/>
      <c r="E52" s="23"/>
      <c r="F52" s="32"/>
      <c r="H52" s="38"/>
      <c r="I52" s="37"/>
    </row>
    <row r="53" spans="1:9" ht="15" customHeight="1" x14ac:dyDescent="0.25">
      <c r="A53" s="11" t="s">
        <v>96</v>
      </c>
      <c r="B53" s="17" t="s">
        <v>101</v>
      </c>
      <c r="C53" s="20" t="s">
        <v>4</v>
      </c>
      <c r="D53" s="7">
        <v>1</v>
      </c>
      <c r="E53" s="62">
        <v>0</v>
      </c>
      <c r="F53" s="16">
        <f t="shared" si="1"/>
        <v>0</v>
      </c>
      <c r="H53" s="38"/>
      <c r="I53" s="37"/>
    </row>
    <row r="54" spans="1:9" ht="15" customHeight="1" x14ac:dyDescent="0.25">
      <c r="A54" s="11" t="s">
        <v>97</v>
      </c>
      <c r="B54" s="17" t="s">
        <v>104</v>
      </c>
      <c r="C54" s="20" t="s">
        <v>31</v>
      </c>
      <c r="D54" s="25">
        <v>0.7</v>
      </c>
      <c r="E54" s="62">
        <v>0</v>
      </c>
      <c r="F54" s="16">
        <f t="shared" si="1"/>
        <v>0</v>
      </c>
      <c r="H54" s="38"/>
      <c r="I54" s="37"/>
    </row>
    <row r="55" spans="1:9" ht="15" customHeight="1" x14ac:dyDescent="0.25">
      <c r="A55" s="11" t="s">
        <v>98</v>
      </c>
      <c r="B55" s="17" t="s">
        <v>49</v>
      </c>
      <c r="C55" s="20" t="s">
        <v>10</v>
      </c>
      <c r="D55" s="7">
        <v>5102</v>
      </c>
      <c r="E55" s="62">
        <v>0</v>
      </c>
      <c r="F55" s="16">
        <f t="shared" si="1"/>
        <v>0</v>
      </c>
      <c r="H55" s="38"/>
      <c r="I55" s="37"/>
    </row>
    <row r="56" spans="1:9" ht="15" customHeight="1" x14ac:dyDescent="0.25">
      <c r="A56" s="11" t="s">
        <v>99</v>
      </c>
      <c r="B56" s="17" t="s">
        <v>54</v>
      </c>
      <c r="C56" s="20" t="s">
        <v>10</v>
      </c>
      <c r="D56" s="7">
        <v>5102</v>
      </c>
      <c r="E56" s="62">
        <v>0</v>
      </c>
      <c r="F56" s="16">
        <f t="shared" si="1"/>
        <v>0</v>
      </c>
      <c r="H56" s="38"/>
      <c r="I56" s="37"/>
    </row>
    <row r="57" spans="1:9" ht="15" customHeight="1" x14ac:dyDescent="0.25">
      <c r="A57" s="11" t="s">
        <v>100</v>
      </c>
      <c r="B57" s="17" t="s">
        <v>36</v>
      </c>
      <c r="C57" s="20" t="s">
        <v>31</v>
      </c>
      <c r="D57" s="25">
        <v>1.05</v>
      </c>
      <c r="E57" s="62">
        <v>0</v>
      </c>
      <c r="F57" s="16">
        <f t="shared" si="1"/>
        <v>0</v>
      </c>
      <c r="H57" s="38"/>
      <c r="I57" s="37"/>
    </row>
    <row r="58" spans="1:9" ht="15" customHeight="1" x14ac:dyDescent="0.25">
      <c r="A58" s="9" t="s">
        <v>30</v>
      </c>
      <c r="B58" s="6" t="s">
        <v>41</v>
      </c>
      <c r="C58" s="26"/>
      <c r="D58" s="26"/>
      <c r="E58" s="27"/>
      <c r="F58" s="24"/>
      <c r="H58" s="38"/>
      <c r="I58" s="37"/>
    </row>
    <row r="59" spans="1:9" ht="15" customHeight="1" x14ac:dyDescent="0.25">
      <c r="A59" s="11" t="s">
        <v>33</v>
      </c>
      <c r="B59" s="28" t="s">
        <v>135</v>
      </c>
      <c r="C59" s="1" t="s">
        <v>4</v>
      </c>
      <c r="D59" s="1">
        <v>1</v>
      </c>
      <c r="E59" s="62">
        <v>0</v>
      </c>
      <c r="F59" s="16">
        <f t="shared" si="1"/>
        <v>0</v>
      </c>
      <c r="H59" s="38"/>
      <c r="I59" s="37"/>
    </row>
    <row r="60" spans="1:9" ht="15" customHeight="1" x14ac:dyDescent="0.25">
      <c r="A60" s="11" t="s">
        <v>34</v>
      </c>
      <c r="B60" s="28" t="s">
        <v>136</v>
      </c>
      <c r="C60" s="1" t="s">
        <v>4</v>
      </c>
      <c r="D60" s="1">
        <v>1</v>
      </c>
      <c r="E60" s="62">
        <v>0</v>
      </c>
      <c r="F60" s="16">
        <f t="shared" si="1"/>
        <v>0</v>
      </c>
      <c r="H60" s="38"/>
      <c r="I60" s="37"/>
    </row>
    <row r="61" spans="1:9" ht="15" customHeight="1" x14ac:dyDescent="0.25">
      <c r="A61" s="11" t="s">
        <v>35</v>
      </c>
      <c r="B61" s="19" t="s">
        <v>103</v>
      </c>
      <c r="C61" s="1" t="s">
        <v>7</v>
      </c>
      <c r="D61" s="1">
        <v>602</v>
      </c>
      <c r="E61" s="62">
        <v>0</v>
      </c>
      <c r="F61" s="16">
        <f t="shared" si="1"/>
        <v>0</v>
      </c>
      <c r="H61" s="38"/>
      <c r="I61" s="37"/>
    </row>
    <row r="62" spans="1:9" ht="15" customHeight="1" x14ac:dyDescent="0.25">
      <c r="A62" s="11" t="s">
        <v>102</v>
      </c>
      <c r="B62" s="19" t="s">
        <v>134</v>
      </c>
      <c r="C62" s="1" t="s">
        <v>55</v>
      </c>
      <c r="D62" s="1">
        <v>432</v>
      </c>
      <c r="E62" s="62">
        <v>0</v>
      </c>
      <c r="F62" s="16">
        <f t="shared" si="1"/>
        <v>0</v>
      </c>
      <c r="H62" s="38"/>
      <c r="I62" s="37"/>
    </row>
    <row r="63" spans="1:9" x14ac:dyDescent="0.25">
      <c r="A63" s="29"/>
      <c r="B63" s="30"/>
      <c r="C63" s="31"/>
      <c r="D63" s="31"/>
      <c r="E63" s="27"/>
      <c r="F63" s="24"/>
      <c r="H63" s="38"/>
      <c r="I63" s="37"/>
    </row>
    <row r="64" spans="1:9" ht="28.7" customHeight="1" x14ac:dyDescent="0.25">
      <c r="A64" s="44"/>
      <c r="B64" s="12" t="s">
        <v>141</v>
      </c>
      <c r="C64" s="64"/>
      <c r="D64" s="31"/>
      <c r="E64" s="49"/>
      <c r="F64" s="57">
        <f>SUM(F3:F62)</f>
        <v>0</v>
      </c>
      <c r="G64" s="39"/>
      <c r="H64" s="38"/>
      <c r="I64" s="40"/>
    </row>
    <row r="65" spans="1:9" ht="28.7" customHeight="1" x14ac:dyDescent="0.25">
      <c r="A65" s="44"/>
      <c r="B65" s="54" t="s">
        <v>140</v>
      </c>
      <c r="C65" s="31"/>
      <c r="D65" s="31"/>
      <c r="E65" s="49"/>
      <c r="F65" s="57">
        <f>(10%*F64)</f>
        <v>0</v>
      </c>
      <c r="H65" s="41"/>
      <c r="I65" s="40"/>
    </row>
    <row r="66" spans="1:9" ht="28.7" customHeight="1" thickBot="1" x14ac:dyDescent="0.3">
      <c r="A66" s="45"/>
      <c r="B66" s="46" t="s">
        <v>139</v>
      </c>
      <c r="C66" s="47"/>
      <c r="D66" s="47"/>
      <c r="E66" s="48"/>
      <c r="F66" s="58">
        <f>SUM(F64:F65)</f>
        <v>0</v>
      </c>
      <c r="H66" s="38"/>
    </row>
  </sheetData>
  <sheetProtection algorithmName="SHA-512" hashValue="Pl6ku/34fPKbFuyeN06jRj84V2wBf/y7WJpAG9/65ZoHLRVq2dNgyQ8Y0pp4t343RvXW9Y0Ct+uUbiU+gXfNOg==" saltValue="5/6zBBFIhlQSi4TbzzNf7g==" spinCount="100000" sheet="1" objects="1" scenarios="1"/>
  <printOptions horizontalCentered="1"/>
  <pageMargins left="0.5" right="0.25" top="0.5" bottom="1" header="0.3" footer="0.25"/>
  <pageSetup scale="96" firstPageNumber="2" fitToHeight="2" orientation="portrait" useFirstPageNumber="1" r:id="rId1"/>
  <headerFooter>
    <oddHeader>&amp;R&amp;10IFB #15-0490DC</oddHeader>
    <oddFooter>&amp;L&amp;10Bidder Name: ______________________________
Authorized Signature: ____________________&amp;5
 &amp;Z&amp;F&amp;R ADDENDUM 2     BID FORM - &amp;P</oddFoot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FormRookery_II</vt:lpstr>
      <vt:lpstr>'Bid FormRookery_II'!Print_Area</vt:lpstr>
      <vt:lpstr>'Bid FormRookery_II'!Print_Titles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Horstman</dc:creator>
  <cp:lastModifiedBy>renamed_admin</cp:lastModifiedBy>
  <cp:lastPrinted>2015-02-23T17:31:28Z</cp:lastPrinted>
  <dcterms:created xsi:type="dcterms:W3CDTF">2011-06-23T12:57:42Z</dcterms:created>
  <dcterms:modified xsi:type="dcterms:W3CDTF">2015-02-23T19:19:18Z</dcterms:modified>
</cp:coreProperties>
</file>