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5162JH IFBC SR 684 (Cortez Rd.) Water main and Force main Intracoastal Crossing\Solicitation Documents\Addendums\Addendum 4\"/>
    </mc:Choice>
  </mc:AlternateContent>
  <xr:revisionPtr revIDLastSave="0" documentId="13_ncr:1_{46C21000-3BBD-4FBB-AB99-78E6D5A2B7E4}" xr6:coauthVersionLast="47" xr6:coauthVersionMax="47" xr10:uidLastSave="{00000000-0000-0000-0000-000000000000}"/>
  <bookViews>
    <workbookView xWindow="-120" yWindow="-120" windowWidth="29040" windowHeight="17520" xr2:uid="{7D8F254E-F719-48C0-A7D9-018A45C972E6}"/>
  </bookViews>
  <sheets>
    <sheet name="BID FORM" sheetId="1" r:id="rId1"/>
  </sheets>
  <definedNames>
    <definedName name="_xlnm.Print_Area" localSheetId="0">'BID FORM'!$A$1:$H$117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5" i="1"/>
  <c r="H96" i="1"/>
  <c r="H97" i="1"/>
  <c r="H98" i="1"/>
  <c r="H99" i="1"/>
  <c r="H100" i="1"/>
  <c r="H101" i="1"/>
  <c r="H93" i="1"/>
  <c r="F94" i="1"/>
  <c r="F95" i="1"/>
  <c r="F96" i="1"/>
  <c r="F97" i="1"/>
  <c r="F98" i="1"/>
  <c r="F99" i="1"/>
  <c r="F100" i="1"/>
  <c r="F101" i="1"/>
  <c r="F93" i="1"/>
  <c r="H90" i="1"/>
  <c r="H89" i="1"/>
  <c r="F90" i="1"/>
  <c r="F89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H57" i="1"/>
  <c r="F57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H19" i="1"/>
  <c r="F19" i="1"/>
  <c r="H9" i="1"/>
  <c r="H10" i="1"/>
  <c r="H11" i="1"/>
  <c r="H12" i="1"/>
  <c r="H13" i="1"/>
  <c r="H14" i="1"/>
  <c r="H15" i="1"/>
  <c r="H8" i="1"/>
  <c r="F9" i="1"/>
  <c r="F10" i="1"/>
  <c r="F11" i="1"/>
  <c r="F12" i="1"/>
  <c r="F13" i="1"/>
  <c r="F14" i="1"/>
  <c r="F15" i="1"/>
  <c r="F8" i="1"/>
  <c r="C95" i="1"/>
  <c r="C89" i="1"/>
  <c r="C58" i="1"/>
  <c r="C22" i="1"/>
  <c r="C21" i="1"/>
  <c r="A9" i="1"/>
  <c r="A10" i="1" s="1"/>
  <c r="A11" i="1" s="1"/>
  <c r="A12" i="1" s="1"/>
  <c r="A13" i="1" s="1"/>
  <c r="A14" i="1" s="1"/>
  <c r="A15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9" i="1" s="1"/>
  <c r="A90" i="1" s="1"/>
  <c r="A93" i="1" s="1"/>
  <c r="A94" i="1" s="1"/>
  <c r="A95" i="1" s="1"/>
  <c r="A96" i="1" s="1"/>
  <c r="A97" i="1" s="1"/>
  <c r="A98" i="1" s="1"/>
  <c r="A99" i="1" s="1"/>
  <c r="A100" i="1" s="1"/>
  <c r="A101" i="1" s="1"/>
  <c r="A104" i="1" s="1"/>
</calcChain>
</file>

<file path=xl/sharedStrings.xml><?xml version="1.0" encoding="utf-8"?>
<sst xmlns="http://schemas.openxmlformats.org/spreadsheetml/2006/main" count="201" uniqueCount="117">
  <si>
    <t>ITEM</t>
  </si>
  <si>
    <t>DESCRIPTION</t>
  </si>
  <si>
    <t>QUANTITY</t>
  </si>
  <si>
    <t>UNIT PRICE</t>
  </si>
  <si>
    <t>I.  MISCELLANEOUS</t>
  </si>
  <si>
    <t>LS</t>
  </si>
  <si>
    <t>Maintenance of Traffic</t>
  </si>
  <si>
    <t xml:space="preserve">Maintenance of Drill </t>
  </si>
  <si>
    <t>Erosion and Sediment Control</t>
  </si>
  <si>
    <t>Clearing and Grubbing</t>
  </si>
  <si>
    <t>Preconstruction Video</t>
  </si>
  <si>
    <t>Project Signs</t>
  </si>
  <si>
    <t>Record Drawings</t>
  </si>
  <si>
    <t>MISCELLANEOUS SUBTOTAL</t>
  </si>
  <si>
    <t>II. PROPOSED IMPROVEMENTS</t>
  </si>
  <si>
    <t>WATER IMPROVEMENTS</t>
  </si>
  <si>
    <t>24" HDPE DR 9 Water Main (HDD)</t>
  </si>
  <si>
    <t>LF</t>
  </si>
  <si>
    <t>36" Steel Casing (Open-Cut)</t>
  </si>
  <si>
    <t>36" Steel Casing (Jack and Bore)</t>
  </si>
  <si>
    <t>20" DIP Class 250 Water Main (Open Cut)</t>
  </si>
  <si>
    <t>10" HDPE DR 11 Water Main (HDD)</t>
  </si>
  <si>
    <t>8" DIP Class 350 Water Main (Open Cut)</t>
  </si>
  <si>
    <t>6" DIP Class 350 Water Main (Open Cut)</t>
  </si>
  <si>
    <t>20" DI Fitting - 90 Deg. Bend, MJ (Water)</t>
  </si>
  <si>
    <t>EA</t>
  </si>
  <si>
    <t>20" DI Fitting - 45 Deg. Bend, MJ (Water)</t>
  </si>
  <si>
    <t>20" DI Fitting - 22.5 Deg. Bend, MJ (Water)</t>
  </si>
  <si>
    <t>20" DI Fitting - 11.25 Deg. Bend, MJ (Water)</t>
  </si>
  <si>
    <t>8" DI Fitting - 90 Deg. Bend MJ (Water)</t>
  </si>
  <si>
    <t>8" DI Fitting - 45 Deg. Bend MJ (Water)</t>
  </si>
  <si>
    <t>8" DI Fitting - 22.5 Deg. Bend MJ (Water)</t>
  </si>
  <si>
    <t>8" DI Fitting - 11.25 Deg. Bend MJ (Water)</t>
  </si>
  <si>
    <t>6" DI Fitting - 90 Deg. Bend, MJ (Water)</t>
  </si>
  <si>
    <t>8" X 20" DI Fitting - Reducer, MJ (Water)</t>
  </si>
  <si>
    <t>20" X 24" DI Fitting - Reducer, MJ (Water)</t>
  </si>
  <si>
    <t>8" X 10" DI Fitting - Reducer, MJ (Water)</t>
  </si>
  <si>
    <t>20" DI Fitting - Tee, MJ (Water)</t>
  </si>
  <si>
    <t>6" X 20" DI Fitting - Tee, MJ (Water)</t>
  </si>
  <si>
    <t>8" X 20" DI Fitting - Tee, MJ (Water)</t>
  </si>
  <si>
    <t>8" Foster Adapter (Water)</t>
  </si>
  <si>
    <t>24" HDPE MJ Adapter (Water)</t>
  </si>
  <si>
    <t>10" HDPE MJ Adapter (Water)</t>
  </si>
  <si>
    <t>Water Monitoring Valve Vault</t>
  </si>
  <si>
    <t>20" Micrometer Ultra Mag UM-020</t>
  </si>
  <si>
    <t>20" Mechanical Electric Actuated Gate Valve</t>
  </si>
  <si>
    <t>Pressure Monitor</t>
  </si>
  <si>
    <t>Electrical and Instrumentation Integration for Monitoring Assembly</t>
  </si>
  <si>
    <t>20" DI Gate Valve, MJ</t>
  </si>
  <si>
    <t>8" DI Gate Valve, MJ</t>
  </si>
  <si>
    <t>Above Ground Air Release Valve Assembly</t>
  </si>
  <si>
    <t>Cut and Connect to 8" Water Main</t>
  </si>
  <si>
    <t>Cut and Connect to 20" Water Main</t>
  </si>
  <si>
    <t>6" Fire Hydrant Assembly</t>
  </si>
  <si>
    <t>PROPOSED WATER IMPROVEMENTS SUBTOTAL</t>
  </si>
  <si>
    <t>WASTEWATER IMPROVEMENTS</t>
  </si>
  <si>
    <t>20" HDPE DR 9 Force Main (HDD)</t>
  </si>
  <si>
    <t>18" PVC C900 DR 18 Force Main (Open Cut)</t>
  </si>
  <si>
    <t>6" PVC C900 DR 18 Force Main (Open Cut)</t>
  </si>
  <si>
    <t>8" HDPE DR 11 Force Main (HDD)</t>
  </si>
  <si>
    <t>18" DI Fitting - 90 Deg. Bend, MJ (Wastewater)</t>
  </si>
  <si>
    <t>18" DI Fitting - 45 Deg. Bend, MJ (Wastewater)</t>
  </si>
  <si>
    <t>18" DI Fitting - 22.5 Deg. Bend, MJ (Wastewater)</t>
  </si>
  <si>
    <t>18" DI Fitting - 11.25 Deg. Bend, MJ (Wastewater)</t>
  </si>
  <si>
    <t>6" DI Fitting - 90 Deg. Bend, MJ (Wastewater)</t>
  </si>
  <si>
    <t>6" DI Fitting - 45 Deg. Bend, MJ (Wastewater)</t>
  </si>
  <si>
    <t>6" DI Fitting - 11.25 Deg. Bend, MJ (Wastewater)</t>
  </si>
  <si>
    <t>18" X 20" DI Fitting - Reducer, MJ (Wastewater)</t>
  </si>
  <si>
    <t>6" X 8" DI Fitting - Reducer, MJ (Wastewater)</t>
  </si>
  <si>
    <t>6" X 18" DI Fitting - Tee, MJ (Wastewater)</t>
  </si>
  <si>
    <t>18" DI Fitting - Tee, MJ (Wastewater)</t>
  </si>
  <si>
    <t>20" HDPE MJ Adadpter (Wastewater)</t>
  </si>
  <si>
    <t>8" HDPE MJ Adapter (Wastewater)</t>
  </si>
  <si>
    <t>18" DI Plug Valve, MJ</t>
  </si>
  <si>
    <t>6" DI Plug Valve, MJ</t>
  </si>
  <si>
    <t>Cut and Connect to 6" Force Main</t>
  </si>
  <si>
    <t>Cut and Connect to 18" Force Main</t>
  </si>
  <si>
    <t>Force Main Monitoring and Bypassing Valve Vault</t>
  </si>
  <si>
    <t>18" DI FLG Adapter (Wastewater)</t>
  </si>
  <si>
    <t>18" Micrometer Ultra Mag UM-018</t>
  </si>
  <si>
    <t>2" Stainless Steel Pressure Gauge with Saddle Tap</t>
  </si>
  <si>
    <t>Force Main Bypass Valve Vault</t>
  </si>
  <si>
    <t>18" DI Fitting - Tee, FLG (Wastewater)</t>
  </si>
  <si>
    <t>18" DI Fitting - 90 Deg. Bend, FLG (Wastewater)</t>
  </si>
  <si>
    <t>18" DI Plug Valve, FLG</t>
  </si>
  <si>
    <t>PROPOSED WASTEWATER IMPROVEMENTS SUBTOTAL</t>
  </si>
  <si>
    <t>ITS IMPROVEMENTS</t>
  </si>
  <si>
    <t>3.5" OD Duraline Smoothwall HDPE SDR 9 Conduit (HDD)</t>
  </si>
  <si>
    <t>Fiber Optic Splice Box (30"x60"x48") w/ Hand Line</t>
  </si>
  <si>
    <t>PROPOSED ITS IMPROVEMENTS SUBTOTAL</t>
  </si>
  <si>
    <t>III. PROPOSED GENERAL IMPROVEMENTS</t>
  </si>
  <si>
    <t>Grout Fill and Abandon Existing 6" Water Main and 8" Force Main</t>
  </si>
  <si>
    <t>CY</t>
  </si>
  <si>
    <t>Abandon Existing 20" Water Main and 18" Force Main</t>
  </si>
  <si>
    <t>Full Road Restoration</t>
  </si>
  <si>
    <t>SY</t>
  </si>
  <si>
    <t>Sidewalk &amp; Concrete Driveway Restoration</t>
  </si>
  <si>
    <t>Remove &amp; Replace Curb</t>
  </si>
  <si>
    <t>Mill and Resurfacing</t>
  </si>
  <si>
    <t>Sodding</t>
  </si>
  <si>
    <t>Water Service Replacement</t>
  </si>
  <si>
    <t>Tree and Shrub Replacement</t>
  </si>
  <si>
    <t>PROPOSED GENERAL IMPROVEMENTS SUBTOTAL</t>
  </si>
  <si>
    <t>BASE BID CONSTRUCTION TOTAL WITHOUT CONTINGENCY</t>
  </si>
  <si>
    <t>Bidders must provide prices for each available line item on each tab for their bid to be considered responsive</t>
  </si>
  <si>
    <t>*To be considered responsive, it is the sole responsibility of the bidder to correctly calculate and manually enter all sub-total, contingency, and total bid price fields*</t>
  </si>
  <si>
    <t xml:space="preserve">Mobilization </t>
  </si>
  <si>
    <t>Bidders Name______________________________________________________</t>
  </si>
  <si>
    <t>Bidders Signature___________________________________________________</t>
  </si>
  <si>
    <t>TOTAL PRICE</t>
  </si>
  <si>
    <r>
      <rPr>
        <b/>
        <sz val="12"/>
        <rFont val="Times New Roman"/>
        <family val="1"/>
      </rPr>
      <t>BID</t>
    </r>
    <r>
      <rPr>
        <b/>
        <sz val="12"/>
        <color rgb="FFFF0000"/>
        <rFont val="Times New Roman"/>
        <family val="1"/>
      </rPr>
      <t xml:space="preserve"> A 520 </t>
    </r>
    <r>
      <rPr>
        <b/>
        <sz val="12"/>
        <rFont val="Times New Roman"/>
        <family val="1"/>
      </rPr>
      <t>CALENDAR DAYS</t>
    </r>
  </si>
  <si>
    <r>
      <rPr>
        <b/>
        <sz val="12"/>
        <rFont val="Times New Roman"/>
        <family val="1"/>
      </rPr>
      <t>BID</t>
    </r>
    <r>
      <rPr>
        <b/>
        <sz val="12"/>
        <color rgb="FFFF0000"/>
        <rFont val="Times New Roman"/>
        <family val="1"/>
      </rPr>
      <t xml:space="preserve"> B 580 </t>
    </r>
    <r>
      <rPr>
        <b/>
        <sz val="12"/>
        <rFont val="Times New Roman"/>
        <family val="1"/>
      </rPr>
      <t>CALENDAR DAYS</t>
    </r>
  </si>
  <si>
    <t>IFBC No. 24-TA005162JH SR 684 (CORTEZ ROAD) WATER MAIN AND FORCE MAIN INTRACOASTAL CROSSING</t>
  </si>
  <si>
    <t>TOTAL BASE BID (SUBTOTAL PRICE PLUS THE CONTINGENCY)</t>
  </si>
  <si>
    <t>Removed</t>
  </si>
  <si>
    <t>Contract Contingency (Used only with County Approval)</t>
  </si>
  <si>
    <r>
      <t>APPENDIX L - BID PRICING FORM (</t>
    </r>
    <r>
      <rPr>
        <b/>
        <sz val="12"/>
        <color rgb="FFFF0000"/>
        <rFont val="Times New Roman"/>
        <family val="1"/>
      </rPr>
      <t>REVISION 3</t>
    </r>
    <r>
      <rPr>
        <b/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</si>
</sst>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trike/>
      <sz val="12"/>
      <name val="Times New Roman"/>
      <family val="1"/>
    </font>
    <font>
      <b/>
      <strike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114">
    <xf numFmtId="0" fontId="0" fillId="0" borderId="0" xfId="0"/>
    <xf numFmtId="0" fontId="5" fillId="2" borderId="0" xfId="0" applyFont="1" applyFill="1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 wrapText="1"/>
    </xf>
    <xf numFmtId="164" fontId="8" fillId="0" borderId="5" xfId="2" applyNumberFormat="1" applyFont="1" applyBorder="1" applyAlignment="1">
      <alignment vertical="center" wrapText="1"/>
    </xf>
    <xf numFmtId="164" fontId="8" fillId="0" borderId="6" xfId="2" applyNumberFormat="1" applyFont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0" xfId="5" applyFont="1" applyFill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5" xfId="0" applyFont="1" applyBorder="1"/>
    <xf numFmtId="0" fontId="12" fillId="0" borderId="0" xfId="0" applyFont="1"/>
    <xf numFmtId="164" fontId="6" fillId="0" borderId="0" xfId="0" applyNumberFormat="1" applyFont="1"/>
    <xf numFmtId="0" fontId="8" fillId="0" borderId="5" xfId="0" applyFont="1" applyBorder="1"/>
    <xf numFmtId="0" fontId="4" fillId="2" borderId="23" xfId="0" applyFont="1" applyFill="1" applyBorder="1" applyAlignment="1">
      <alignment horizontal="left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4" fontId="4" fillId="2" borderId="20" xfId="0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horizontal="left" vertical="center"/>
    </xf>
    <xf numFmtId="164" fontId="8" fillId="0" borderId="5" xfId="4" applyNumberFormat="1" applyFont="1" applyFill="1" applyBorder="1" applyAlignment="1">
      <alignment horizontal="right" vertical="center"/>
    </xf>
    <xf numFmtId="164" fontId="8" fillId="0" borderId="27" xfId="2" applyNumberFormat="1" applyFont="1" applyBorder="1" applyAlignment="1">
      <alignment vertical="center" wrapText="1"/>
    </xf>
    <xf numFmtId="164" fontId="8" fillId="0" borderId="28" xfId="1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9" fillId="0" borderId="0" xfId="5" applyNumberFormat="1" applyFont="1" applyFill="1" applyBorder="1"/>
    <xf numFmtId="1" fontId="6" fillId="0" borderId="0" xfId="0" applyNumberFormat="1" applyFont="1" applyAlignment="1">
      <alignment horizontal="center"/>
    </xf>
    <xf numFmtId="44" fontId="8" fillId="4" borderId="5" xfId="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2"/>
    </xf>
    <xf numFmtId="0" fontId="4" fillId="2" borderId="3" xfId="0" applyFont="1" applyFill="1" applyBorder="1" applyAlignment="1">
      <alignment horizontal="left" vertical="center" indent="2"/>
    </xf>
    <xf numFmtId="0" fontId="4" fillId="2" borderId="5" xfId="0" applyFont="1" applyFill="1" applyBorder="1" applyAlignment="1">
      <alignment horizontal="left" vertical="center"/>
    </xf>
    <xf numFmtId="164" fontId="4" fillId="5" borderId="11" xfId="1" applyNumberFormat="1" applyFont="1" applyFill="1" applyBorder="1" applyAlignment="1" applyProtection="1">
      <alignment horizontal="right" vertical="center"/>
    </xf>
    <xf numFmtId="164" fontId="8" fillId="5" borderId="6" xfId="4" applyNumberFormat="1" applyFont="1" applyFill="1" applyBorder="1" applyAlignment="1" applyProtection="1">
      <alignment vertical="center"/>
    </xf>
    <xf numFmtId="0" fontId="6" fillId="2" borderId="0" xfId="0" applyFont="1" applyFill="1"/>
    <xf numFmtId="1" fontId="8" fillId="0" borderId="5" xfId="2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5" xfId="3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vertical="center" wrapText="1"/>
    </xf>
    <xf numFmtId="1" fontId="13" fillId="0" borderId="27" xfId="2" applyNumberFormat="1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6" fillId="6" borderId="0" xfId="0" applyFont="1" applyFill="1"/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164" fontId="4" fillId="5" borderId="6" xfId="1" applyNumberFormat="1" applyFont="1" applyFill="1" applyBorder="1" applyAlignment="1" applyProtection="1">
      <alignment horizontal="right" vertical="center"/>
    </xf>
    <xf numFmtId="0" fontId="4" fillId="2" borderId="32" xfId="0" applyFont="1" applyFill="1" applyBorder="1" applyAlignment="1">
      <alignment horizontal="right" vertical="center"/>
    </xf>
    <xf numFmtId="164" fontId="8" fillId="0" borderId="5" xfId="0" applyNumberFormat="1" applyFont="1" applyBorder="1" applyAlignment="1" applyProtection="1">
      <alignment horizontal="right" vertical="center"/>
      <protection locked="0"/>
    </xf>
    <xf numFmtId="164" fontId="8" fillId="0" borderId="5" xfId="2" applyNumberFormat="1" applyFont="1" applyBorder="1" applyAlignment="1" applyProtection="1">
      <alignment vertical="center" wrapText="1"/>
      <protection locked="0"/>
    </xf>
    <xf numFmtId="164" fontId="8" fillId="0" borderId="16" xfId="2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9" xfId="0" applyNumberFormat="1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4" fontId="14" fillId="2" borderId="8" xfId="0" applyNumberFormat="1" applyFont="1" applyFill="1" applyBorder="1" applyAlignment="1">
      <alignment horizontal="right" vertical="center"/>
    </xf>
    <xf numFmtId="4" fontId="14" fillId="2" borderId="9" xfId="0" applyNumberFormat="1" applyFont="1" applyFill="1" applyBorder="1" applyAlignment="1">
      <alignment horizontal="right" vertical="center"/>
    </xf>
    <xf numFmtId="4" fontId="14" fillId="2" borderId="10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indent="2"/>
    </xf>
    <xf numFmtId="0" fontId="4" fillId="2" borderId="18" xfId="0" applyFont="1" applyFill="1" applyBorder="1" applyAlignment="1">
      <alignment horizontal="left" vertical="center" indent="2"/>
    </xf>
    <xf numFmtId="0" fontId="4" fillId="2" borderId="13" xfId="0" applyFont="1" applyFill="1" applyBorder="1" applyAlignment="1">
      <alignment horizontal="left" vertical="center" indent="2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indent="2"/>
    </xf>
    <xf numFmtId="0" fontId="4" fillId="2" borderId="22" xfId="0" applyFont="1" applyFill="1" applyBorder="1" applyAlignment="1">
      <alignment horizontal="left" vertical="center" indent="2"/>
    </xf>
    <xf numFmtId="0" fontId="4" fillId="2" borderId="32" xfId="0" applyFont="1" applyFill="1" applyBorder="1" applyAlignment="1">
      <alignment horizontal="left" vertical="center" indent="2"/>
    </xf>
  </cellXfs>
  <cellStyles count="6">
    <cellStyle name="Currency" xfId="1" builtinId="4"/>
    <cellStyle name="Currency 2" xfId="4" xr:uid="{BFDF4C95-7D1C-4964-9EE2-276E0F5C48D8}"/>
    <cellStyle name="Good" xfId="5" builtinId="26"/>
    <cellStyle name="Normal" xfId="0" builtinId="0"/>
    <cellStyle name="Normal 2" xfId="3" xr:uid="{9492C454-9B23-4602-BCB7-593CE3821AF3}"/>
    <cellStyle name="Normal 5" xfId="2" xr:uid="{E08D196B-48F0-48CF-AE1F-A94EA8732029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E1C0-13A9-4DA2-A7A2-FE157FF0A4F5}">
  <sheetPr>
    <pageSetUpPr fitToPage="1"/>
  </sheetPr>
  <dimension ref="A1:Y146"/>
  <sheetViews>
    <sheetView tabSelected="1" zoomScaleNormal="100" workbookViewId="0">
      <selection activeCell="A48" sqref="A48:XFD48"/>
    </sheetView>
  </sheetViews>
  <sheetFormatPr defaultRowHeight="15.75" x14ac:dyDescent="0.25"/>
  <cols>
    <col min="1" max="1" width="9.7109375" style="2" customWidth="1"/>
    <col min="2" max="2" width="67.7109375" style="2" customWidth="1"/>
    <col min="3" max="3" width="7.5703125" style="2" customWidth="1"/>
    <col min="4" max="4" width="23.7109375" style="2" customWidth="1"/>
    <col min="5" max="5" width="25.7109375" style="2" customWidth="1"/>
    <col min="6" max="6" width="32.7109375" style="2" customWidth="1"/>
    <col min="7" max="7" width="25.7109375" style="2" customWidth="1"/>
    <col min="8" max="8" width="32.7109375" style="2" customWidth="1"/>
    <col min="9" max="9" width="9.140625" style="2"/>
    <col min="10" max="10" width="15.5703125" style="2" customWidth="1"/>
    <col min="11" max="11" width="13.28515625" style="2" bestFit="1" customWidth="1"/>
    <col min="12" max="12" width="7.42578125" style="2" customWidth="1"/>
    <col min="13" max="13" width="12.5703125" style="2" customWidth="1"/>
    <col min="14" max="14" width="19.85546875" style="2" bestFit="1" customWidth="1"/>
    <col min="15" max="15" width="16.85546875" style="2" bestFit="1" customWidth="1"/>
    <col min="16" max="16" width="17.7109375" style="2" bestFit="1" customWidth="1"/>
    <col min="17" max="17" width="17.28515625" style="2" bestFit="1" customWidth="1"/>
    <col min="18" max="18" width="8.85546875" style="2" customWidth="1"/>
    <col min="19" max="19" width="13.42578125" style="2" customWidth="1"/>
    <col min="20" max="20" width="12.28515625" style="2" customWidth="1"/>
    <col min="21" max="16384" width="9.140625" style="2"/>
  </cols>
  <sheetData>
    <row r="1" spans="1:8" ht="15.75" customHeight="1" x14ac:dyDescent="0.25">
      <c r="A1" s="109" t="s">
        <v>116</v>
      </c>
      <c r="B1" s="109"/>
      <c r="C1" s="109"/>
      <c r="D1" s="109"/>
      <c r="E1" s="109"/>
      <c r="F1" s="109"/>
      <c r="G1" s="50"/>
      <c r="H1" s="50"/>
    </row>
    <row r="2" spans="1:8" ht="27.95" customHeight="1" x14ac:dyDescent="0.25">
      <c r="A2" s="109" t="s">
        <v>112</v>
      </c>
      <c r="B2" s="109"/>
      <c r="C2" s="109"/>
      <c r="D2" s="109"/>
      <c r="E2" s="109"/>
      <c r="F2" s="109"/>
      <c r="G2" s="1"/>
      <c r="H2" s="1"/>
    </row>
    <row r="3" spans="1:8" ht="27.95" customHeight="1" x14ac:dyDescent="0.25">
      <c r="A3" s="109" t="s">
        <v>104</v>
      </c>
      <c r="B3" s="109"/>
      <c r="C3" s="109"/>
      <c r="D3" s="109"/>
      <c r="E3" s="109"/>
      <c r="F3" s="109"/>
      <c r="G3" s="1"/>
      <c r="H3" s="1"/>
    </row>
    <row r="4" spans="1:8" ht="27.95" customHeight="1" x14ac:dyDescent="0.25">
      <c r="A4" s="110" t="s">
        <v>105</v>
      </c>
      <c r="B4" s="110"/>
      <c r="C4" s="110"/>
      <c r="D4" s="110"/>
      <c r="E4" s="110"/>
      <c r="F4" s="110"/>
      <c r="G4" s="110"/>
      <c r="H4" s="1"/>
    </row>
    <row r="5" spans="1:8" ht="27.95" customHeight="1" thickBot="1" x14ac:dyDescent="0.3">
      <c r="A5" s="77"/>
      <c r="B5" s="78"/>
      <c r="C5" s="78"/>
      <c r="D5" s="79"/>
      <c r="E5" s="86" t="s">
        <v>110</v>
      </c>
      <c r="F5" s="87"/>
      <c r="G5" s="86" t="s">
        <v>111</v>
      </c>
      <c r="H5" s="87"/>
    </row>
    <row r="6" spans="1:8" ht="15" customHeight="1" x14ac:dyDescent="0.25">
      <c r="A6" s="3" t="s">
        <v>0</v>
      </c>
      <c r="B6" s="4" t="s">
        <v>1</v>
      </c>
      <c r="C6" s="75" t="s">
        <v>2</v>
      </c>
      <c r="D6" s="76"/>
      <c r="E6" s="4" t="s">
        <v>3</v>
      </c>
      <c r="F6" s="5" t="s">
        <v>109</v>
      </c>
      <c r="G6" s="4" t="s">
        <v>3</v>
      </c>
      <c r="H6" s="5" t="s">
        <v>109</v>
      </c>
    </row>
    <row r="7" spans="1:8" x14ac:dyDescent="0.25">
      <c r="A7" s="83" t="s">
        <v>4</v>
      </c>
      <c r="B7" s="84"/>
      <c r="C7" s="84"/>
      <c r="D7" s="85"/>
      <c r="E7" s="47"/>
      <c r="F7" s="6"/>
      <c r="G7" s="47"/>
      <c r="H7" s="6"/>
    </row>
    <row r="8" spans="1:8" x14ac:dyDescent="0.25">
      <c r="A8" s="7">
        <v>1</v>
      </c>
      <c r="B8" s="8" t="s">
        <v>106</v>
      </c>
      <c r="C8" s="52">
        <v>1</v>
      </c>
      <c r="D8" s="9" t="s">
        <v>5</v>
      </c>
      <c r="E8" s="69"/>
      <c r="F8" s="10">
        <f>E8*C8</f>
        <v>0</v>
      </c>
      <c r="G8" s="69"/>
      <c r="H8" s="10">
        <f>G8*C8</f>
        <v>0</v>
      </c>
    </row>
    <row r="9" spans="1:8" ht="28.5" customHeight="1" x14ac:dyDescent="0.25">
      <c r="A9" s="7">
        <f t="shared" ref="A9:A15" si="0">A8+1</f>
        <v>2</v>
      </c>
      <c r="B9" s="8" t="s">
        <v>6</v>
      </c>
      <c r="C9" s="52">
        <v>1</v>
      </c>
      <c r="D9" s="9" t="s">
        <v>5</v>
      </c>
      <c r="E9" s="69"/>
      <c r="F9" s="10">
        <f t="shared" ref="F9:F15" si="1">E9*C9</f>
        <v>0</v>
      </c>
      <c r="G9" s="69"/>
      <c r="H9" s="10">
        <f t="shared" ref="H9:H15" si="2">G9*C9</f>
        <v>0</v>
      </c>
    </row>
    <row r="10" spans="1:8" x14ac:dyDescent="0.25">
      <c r="A10" s="7">
        <f t="shared" si="0"/>
        <v>3</v>
      </c>
      <c r="B10" s="8" t="s">
        <v>7</v>
      </c>
      <c r="C10" s="18">
        <v>1</v>
      </c>
      <c r="D10" s="9" t="s">
        <v>5</v>
      </c>
      <c r="E10" s="70"/>
      <c r="F10" s="10">
        <f t="shared" si="1"/>
        <v>0</v>
      </c>
      <c r="G10" s="70"/>
      <c r="H10" s="10">
        <f t="shared" si="2"/>
        <v>0</v>
      </c>
    </row>
    <row r="11" spans="1:8" x14ac:dyDescent="0.25">
      <c r="A11" s="7">
        <f t="shared" si="0"/>
        <v>4</v>
      </c>
      <c r="B11" s="8" t="s">
        <v>8</v>
      </c>
      <c r="C11" s="52">
        <v>1</v>
      </c>
      <c r="D11" s="9" t="s">
        <v>5</v>
      </c>
      <c r="E11" s="69"/>
      <c r="F11" s="10">
        <f t="shared" si="1"/>
        <v>0</v>
      </c>
      <c r="G11" s="69"/>
      <c r="H11" s="10">
        <f t="shared" si="2"/>
        <v>0</v>
      </c>
    </row>
    <row r="12" spans="1:8" x14ac:dyDescent="0.25">
      <c r="A12" s="7">
        <f t="shared" si="0"/>
        <v>5</v>
      </c>
      <c r="B12" s="8" t="s">
        <v>9</v>
      </c>
      <c r="C12" s="52">
        <v>1</v>
      </c>
      <c r="D12" s="9" t="s">
        <v>5</v>
      </c>
      <c r="E12" s="69"/>
      <c r="F12" s="10">
        <f t="shared" si="1"/>
        <v>0</v>
      </c>
      <c r="G12" s="69"/>
      <c r="H12" s="10">
        <f t="shared" si="2"/>
        <v>0</v>
      </c>
    </row>
    <row r="13" spans="1:8" x14ac:dyDescent="0.25">
      <c r="A13" s="7">
        <f t="shared" si="0"/>
        <v>6</v>
      </c>
      <c r="B13" s="8" t="s">
        <v>10</v>
      </c>
      <c r="C13" s="52">
        <v>1</v>
      </c>
      <c r="D13" s="9" t="s">
        <v>5</v>
      </c>
      <c r="E13" s="69"/>
      <c r="F13" s="10">
        <f t="shared" si="1"/>
        <v>0</v>
      </c>
      <c r="G13" s="69"/>
      <c r="H13" s="10">
        <f t="shared" si="2"/>
        <v>0</v>
      </c>
    </row>
    <row r="14" spans="1:8" x14ac:dyDescent="0.25">
      <c r="A14" s="7">
        <f t="shared" si="0"/>
        <v>7</v>
      </c>
      <c r="B14" s="8" t="s">
        <v>11</v>
      </c>
      <c r="C14" s="52">
        <v>1</v>
      </c>
      <c r="D14" s="9" t="s">
        <v>5</v>
      </c>
      <c r="E14" s="69"/>
      <c r="F14" s="10">
        <f t="shared" si="1"/>
        <v>0</v>
      </c>
      <c r="G14" s="69"/>
      <c r="H14" s="10">
        <f t="shared" si="2"/>
        <v>0</v>
      </c>
    </row>
    <row r="15" spans="1:8" x14ac:dyDescent="0.25">
      <c r="A15" s="7">
        <f t="shared" si="0"/>
        <v>8</v>
      </c>
      <c r="B15" s="8" t="s">
        <v>12</v>
      </c>
      <c r="C15" s="52">
        <v>1</v>
      </c>
      <c r="D15" s="9" t="s">
        <v>5</v>
      </c>
      <c r="E15" s="69"/>
      <c r="F15" s="10">
        <f t="shared" si="1"/>
        <v>0</v>
      </c>
      <c r="G15" s="69"/>
      <c r="H15" s="10">
        <f t="shared" si="2"/>
        <v>0</v>
      </c>
    </row>
    <row r="16" spans="1:8" ht="16.5" thickBot="1" x14ac:dyDescent="0.3">
      <c r="A16" s="80" t="s">
        <v>13</v>
      </c>
      <c r="B16" s="81"/>
      <c r="C16" s="81"/>
      <c r="D16" s="82"/>
      <c r="E16" s="14"/>
      <c r="F16" s="48"/>
      <c r="G16" s="14"/>
      <c r="H16" s="48"/>
    </row>
    <row r="17" spans="1:14" x14ac:dyDescent="0.25">
      <c r="A17" s="97" t="s">
        <v>14</v>
      </c>
      <c r="B17" s="98"/>
      <c r="C17" s="98"/>
      <c r="D17" s="99"/>
      <c r="E17" s="43"/>
      <c r="F17" s="15"/>
      <c r="G17" s="43"/>
      <c r="H17" s="15"/>
    </row>
    <row r="18" spans="1:14" x14ac:dyDescent="0.25">
      <c r="A18" s="111" t="s">
        <v>15</v>
      </c>
      <c r="B18" s="112"/>
      <c r="C18" s="112"/>
      <c r="D18" s="113"/>
      <c r="E18" s="44"/>
      <c r="F18" s="16"/>
      <c r="G18" s="44"/>
      <c r="H18" s="16"/>
    </row>
    <row r="19" spans="1:14" x14ac:dyDescent="0.25">
      <c r="A19" s="17">
        <f>A15+1</f>
        <v>9</v>
      </c>
      <c r="B19" s="11" t="s">
        <v>16</v>
      </c>
      <c r="C19" s="51">
        <v>3120</v>
      </c>
      <c r="D19" s="18" t="s">
        <v>17</v>
      </c>
      <c r="E19" s="70"/>
      <c r="F19" s="13">
        <f>E19*C19</f>
        <v>0</v>
      </c>
      <c r="G19" s="70"/>
      <c r="H19" s="13">
        <f>G19*C19</f>
        <v>0</v>
      </c>
    </row>
    <row r="20" spans="1:14" x14ac:dyDescent="0.25">
      <c r="A20" s="17">
        <f>A19+1</f>
        <v>10</v>
      </c>
      <c r="B20" s="11" t="s">
        <v>18</v>
      </c>
      <c r="C20" s="18">
        <v>105</v>
      </c>
      <c r="D20" s="9" t="s">
        <v>17</v>
      </c>
      <c r="E20" s="70"/>
      <c r="F20" s="13">
        <f t="shared" ref="F20:F54" si="3">E20*C20</f>
        <v>0</v>
      </c>
      <c r="G20" s="70"/>
      <c r="H20" s="13">
        <f t="shared" ref="H20:H54" si="4">G20*C20</f>
        <v>0</v>
      </c>
      <c r="J20" s="20"/>
      <c r="K20" s="20"/>
      <c r="L20" s="20"/>
      <c r="M20" s="20"/>
      <c r="N20" s="20"/>
    </row>
    <row r="21" spans="1:14" x14ac:dyDescent="0.25">
      <c r="A21" s="17">
        <f t="shared" ref="A21:A54" si="5">A20+1</f>
        <v>11</v>
      </c>
      <c r="B21" s="11" t="s">
        <v>19</v>
      </c>
      <c r="C21" s="51">
        <f>100+70+130+130</f>
        <v>430</v>
      </c>
      <c r="D21" s="18" t="s">
        <v>17</v>
      </c>
      <c r="E21" s="70"/>
      <c r="F21" s="13">
        <f t="shared" si="3"/>
        <v>0</v>
      </c>
      <c r="G21" s="70"/>
      <c r="H21" s="13">
        <f t="shared" si="4"/>
        <v>0</v>
      </c>
      <c r="J21" s="20"/>
      <c r="K21" s="20"/>
      <c r="L21" s="20"/>
      <c r="M21" s="20"/>
      <c r="N21" s="20"/>
    </row>
    <row r="22" spans="1:14" x14ac:dyDescent="0.25">
      <c r="A22" s="17">
        <f t="shared" si="5"/>
        <v>12</v>
      </c>
      <c r="B22" s="11" t="s">
        <v>20</v>
      </c>
      <c r="C22" s="51">
        <f>1350+30</f>
        <v>1380</v>
      </c>
      <c r="D22" s="18" t="s">
        <v>17</v>
      </c>
      <c r="E22" s="70"/>
      <c r="F22" s="13">
        <f t="shared" si="3"/>
        <v>0</v>
      </c>
      <c r="G22" s="70"/>
      <c r="H22" s="13">
        <f t="shared" si="4"/>
        <v>0</v>
      </c>
      <c r="J22" s="20"/>
      <c r="K22" s="20"/>
      <c r="L22" s="20"/>
      <c r="M22" s="20"/>
      <c r="N22" s="20"/>
    </row>
    <row r="23" spans="1:14" x14ac:dyDescent="0.25">
      <c r="A23" s="17">
        <f t="shared" si="5"/>
        <v>13</v>
      </c>
      <c r="B23" s="11" t="s">
        <v>21</v>
      </c>
      <c r="C23" s="51">
        <v>240</v>
      </c>
      <c r="D23" s="18" t="s">
        <v>17</v>
      </c>
      <c r="E23" s="70"/>
      <c r="F23" s="13">
        <f t="shared" si="3"/>
        <v>0</v>
      </c>
      <c r="G23" s="70"/>
      <c r="H23" s="13">
        <f t="shared" si="4"/>
        <v>0</v>
      </c>
      <c r="J23" s="22"/>
      <c r="K23" s="22"/>
      <c r="L23" s="22"/>
      <c r="M23" s="22"/>
      <c r="N23" s="22"/>
    </row>
    <row r="24" spans="1:14" x14ac:dyDescent="0.25">
      <c r="A24" s="17">
        <f t="shared" si="5"/>
        <v>14</v>
      </c>
      <c r="B24" s="11" t="s">
        <v>22</v>
      </c>
      <c r="C24" s="51">
        <v>50</v>
      </c>
      <c r="D24" s="18" t="s">
        <v>17</v>
      </c>
      <c r="E24" s="70"/>
      <c r="F24" s="13">
        <f t="shared" si="3"/>
        <v>0</v>
      </c>
      <c r="G24" s="70"/>
      <c r="H24" s="13">
        <f t="shared" si="4"/>
        <v>0</v>
      </c>
      <c r="J24" s="23"/>
      <c r="K24" s="23"/>
      <c r="L24" s="23"/>
      <c r="M24" s="23"/>
      <c r="N24" s="23"/>
    </row>
    <row r="25" spans="1:14" x14ac:dyDescent="0.25">
      <c r="A25" s="17">
        <f t="shared" si="5"/>
        <v>15</v>
      </c>
      <c r="B25" s="11" t="s">
        <v>23</v>
      </c>
      <c r="C25" s="51">
        <v>50</v>
      </c>
      <c r="D25" s="18" t="s">
        <v>17</v>
      </c>
      <c r="E25" s="70"/>
      <c r="F25" s="13">
        <f t="shared" si="3"/>
        <v>0</v>
      </c>
      <c r="G25" s="70"/>
      <c r="H25" s="13">
        <f t="shared" si="4"/>
        <v>0</v>
      </c>
      <c r="J25" s="23"/>
      <c r="K25" s="23"/>
      <c r="L25" s="23"/>
      <c r="M25" s="23"/>
      <c r="N25" s="23"/>
    </row>
    <row r="26" spans="1:14" x14ac:dyDescent="0.25">
      <c r="A26" s="17">
        <f t="shared" si="5"/>
        <v>16</v>
      </c>
      <c r="B26" s="24" t="s">
        <v>24</v>
      </c>
      <c r="C26" s="18">
        <v>3</v>
      </c>
      <c r="D26" s="9" t="s">
        <v>25</v>
      </c>
      <c r="E26" s="70"/>
      <c r="F26" s="13">
        <f t="shared" si="3"/>
        <v>0</v>
      </c>
      <c r="G26" s="70"/>
      <c r="H26" s="13">
        <f t="shared" si="4"/>
        <v>0</v>
      </c>
      <c r="J26" s="23"/>
      <c r="K26" s="23"/>
      <c r="L26" s="23"/>
      <c r="M26" s="23"/>
      <c r="N26" s="23"/>
    </row>
    <row r="27" spans="1:14" x14ac:dyDescent="0.25">
      <c r="A27" s="17">
        <f t="shared" si="5"/>
        <v>17</v>
      </c>
      <c r="B27" s="24" t="s">
        <v>26</v>
      </c>
      <c r="C27" s="18">
        <v>9</v>
      </c>
      <c r="D27" s="9" t="s">
        <v>25</v>
      </c>
      <c r="E27" s="70"/>
      <c r="F27" s="13">
        <f t="shared" si="3"/>
        <v>0</v>
      </c>
      <c r="G27" s="70"/>
      <c r="H27" s="13">
        <f t="shared" si="4"/>
        <v>0</v>
      </c>
    </row>
    <row r="28" spans="1:14" x14ac:dyDescent="0.25">
      <c r="A28" s="17">
        <f t="shared" si="5"/>
        <v>18</v>
      </c>
      <c r="B28" s="24" t="s">
        <v>27</v>
      </c>
      <c r="C28" s="18">
        <v>7</v>
      </c>
      <c r="D28" s="9" t="s">
        <v>25</v>
      </c>
      <c r="E28" s="70"/>
      <c r="F28" s="13">
        <f t="shared" si="3"/>
        <v>0</v>
      </c>
      <c r="G28" s="70"/>
      <c r="H28" s="13">
        <f t="shared" si="4"/>
        <v>0</v>
      </c>
    </row>
    <row r="29" spans="1:14" x14ac:dyDescent="0.25">
      <c r="A29" s="17">
        <f t="shared" si="5"/>
        <v>19</v>
      </c>
      <c r="B29" s="24" t="s">
        <v>28</v>
      </c>
      <c r="C29" s="18">
        <v>2</v>
      </c>
      <c r="D29" s="9" t="s">
        <v>25</v>
      </c>
      <c r="E29" s="70"/>
      <c r="F29" s="13">
        <f t="shared" si="3"/>
        <v>0</v>
      </c>
      <c r="G29" s="70"/>
      <c r="H29" s="13">
        <f t="shared" si="4"/>
        <v>0</v>
      </c>
    </row>
    <row r="30" spans="1:14" x14ac:dyDescent="0.25">
      <c r="A30" s="17">
        <f t="shared" si="5"/>
        <v>20</v>
      </c>
      <c r="B30" s="11" t="s">
        <v>29</v>
      </c>
      <c r="C30" s="51">
        <v>1</v>
      </c>
      <c r="D30" s="18" t="s">
        <v>25</v>
      </c>
      <c r="E30" s="70"/>
      <c r="F30" s="13">
        <f t="shared" si="3"/>
        <v>0</v>
      </c>
      <c r="G30" s="70"/>
      <c r="H30" s="13">
        <f t="shared" si="4"/>
        <v>0</v>
      </c>
    </row>
    <row r="31" spans="1:14" x14ac:dyDescent="0.25">
      <c r="A31" s="17">
        <f t="shared" si="5"/>
        <v>21</v>
      </c>
      <c r="B31" s="11" t="s">
        <v>30</v>
      </c>
      <c r="C31" s="51">
        <v>8</v>
      </c>
      <c r="D31" s="18" t="s">
        <v>25</v>
      </c>
      <c r="E31" s="70"/>
      <c r="F31" s="13">
        <f t="shared" si="3"/>
        <v>0</v>
      </c>
      <c r="G31" s="70"/>
      <c r="H31" s="13">
        <f t="shared" si="4"/>
        <v>0</v>
      </c>
    </row>
    <row r="32" spans="1:14" x14ac:dyDescent="0.25">
      <c r="A32" s="17">
        <f t="shared" si="5"/>
        <v>22</v>
      </c>
      <c r="B32" s="11" t="s">
        <v>31</v>
      </c>
      <c r="C32" s="51">
        <v>2</v>
      </c>
      <c r="D32" s="18" t="s">
        <v>25</v>
      </c>
      <c r="E32" s="70"/>
      <c r="F32" s="13">
        <f t="shared" si="3"/>
        <v>0</v>
      </c>
      <c r="G32" s="70"/>
      <c r="H32" s="13">
        <f t="shared" si="4"/>
        <v>0</v>
      </c>
    </row>
    <row r="33" spans="1:9" x14ac:dyDescent="0.25">
      <c r="A33" s="17">
        <f t="shared" si="5"/>
        <v>23</v>
      </c>
      <c r="B33" s="11" t="s">
        <v>32</v>
      </c>
      <c r="C33" s="51">
        <v>2</v>
      </c>
      <c r="D33" s="18" t="s">
        <v>25</v>
      </c>
      <c r="E33" s="70"/>
      <c r="F33" s="13">
        <f t="shared" si="3"/>
        <v>0</v>
      </c>
      <c r="G33" s="70"/>
      <c r="H33" s="13">
        <f t="shared" si="4"/>
        <v>0</v>
      </c>
    </row>
    <row r="34" spans="1:9" x14ac:dyDescent="0.25">
      <c r="A34" s="17">
        <f t="shared" si="5"/>
        <v>24</v>
      </c>
      <c r="B34" s="11" t="s">
        <v>33</v>
      </c>
      <c r="C34" s="51">
        <v>2</v>
      </c>
      <c r="D34" s="18" t="s">
        <v>25</v>
      </c>
      <c r="E34" s="70"/>
      <c r="F34" s="13">
        <f t="shared" si="3"/>
        <v>0</v>
      </c>
      <c r="G34" s="70"/>
      <c r="H34" s="13">
        <f t="shared" si="4"/>
        <v>0</v>
      </c>
    </row>
    <row r="35" spans="1:9" x14ac:dyDescent="0.25">
      <c r="A35" s="17">
        <f t="shared" si="5"/>
        <v>25</v>
      </c>
      <c r="B35" s="24" t="s">
        <v>34</v>
      </c>
      <c r="C35" s="18">
        <v>1</v>
      </c>
      <c r="D35" s="9" t="s">
        <v>25</v>
      </c>
      <c r="E35" s="70"/>
      <c r="F35" s="13">
        <f t="shared" si="3"/>
        <v>0</v>
      </c>
      <c r="G35" s="70"/>
      <c r="H35" s="13">
        <f t="shared" si="4"/>
        <v>0</v>
      </c>
    </row>
    <row r="36" spans="1:9" x14ac:dyDescent="0.25">
      <c r="A36" s="17">
        <f t="shared" si="5"/>
        <v>26</v>
      </c>
      <c r="B36" s="24" t="s">
        <v>35</v>
      </c>
      <c r="C36" s="18">
        <v>2</v>
      </c>
      <c r="D36" s="9" t="s">
        <v>25</v>
      </c>
      <c r="E36" s="70"/>
      <c r="F36" s="13">
        <f t="shared" si="3"/>
        <v>0</v>
      </c>
      <c r="G36" s="70"/>
      <c r="H36" s="13">
        <f t="shared" si="4"/>
        <v>0</v>
      </c>
    </row>
    <row r="37" spans="1:9" x14ac:dyDescent="0.25">
      <c r="A37" s="17">
        <f t="shared" si="5"/>
        <v>27</v>
      </c>
      <c r="B37" s="24" t="s">
        <v>36</v>
      </c>
      <c r="C37" s="18">
        <v>2</v>
      </c>
      <c r="D37" s="9" t="s">
        <v>25</v>
      </c>
      <c r="E37" s="70"/>
      <c r="F37" s="13">
        <f t="shared" si="3"/>
        <v>0</v>
      </c>
      <c r="G37" s="70"/>
      <c r="H37" s="13">
        <f t="shared" si="4"/>
        <v>0</v>
      </c>
    </row>
    <row r="38" spans="1:9" x14ac:dyDescent="0.25">
      <c r="A38" s="17">
        <f t="shared" si="5"/>
        <v>28</v>
      </c>
      <c r="B38" s="24" t="s">
        <v>37</v>
      </c>
      <c r="C38" s="18">
        <v>3</v>
      </c>
      <c r="D38" s="9" t="s">
        <v>25</v>
      </c>
      <c r="E38" s="70"/>
      <c r="F38" s="13">
        <f t="shared" si="3"/>
        <v>0</v>
      </c>
      <c r="G38" s="70"/>
      <c r="H38" s="13">
        <f t="shared" si="4"/>
        <v>0</v>
      </c>
    </row>
    <row r="39" spans="1:9" x14ac:dyDescent="0.25">
      <c r="A39" s="17">
        <f t="shared" si="5"/>
        <v>29</v>
      </c>
      <c r="B39" s="11" t="s">
        <v>38</v>
      </c>
      <c r="C39" s="51">
        <v>2</v>
      </c>
      <c r="D39" s="18" t="s">
        <v>25</v>
      </c>
      <c r="E39" s="70"/>
      <c r="F39" s="13">
        <f t="shared" si="3"/>
        <v>0</v>
      </c>
      <c r="G39" s="70"/>
      <c r="H39" s="13">
        <f t="shared" si="4"/>
        <v>0</v>
      </c>
    </row>
    <row r="40" spans="1:9" x14ac:dyDescent="0.25">
      <c r="A40" s="17">
        <f t="shared" si="5"/>
        <v>30</v>
      </c>
      <c r="B40" s="24" t="s">
        <v>39</v>
      </c>
      <c r="C40" s="18">
        <v>1</v>
      </c>
      <c r="D40" s="9" t="s">
        <v>25</v>
      </c>
      <c r="E40" s="70"/>
      <c r="F40" s="13">
        <f t="shared" si="3"/>
        <v>0</v>
      </c>
      <c r="G40" s="70"/>
      <c r="H40" s="13">
        <f t="shared" si="4"/>
        <v>0</v>
      </c>
    </row>
    <row r="41" spans="1:9" x14ac:dyDescent="0.25">
      <c r="A41" s="17">
        <f t="shared" si="5"/>
        <v>31</v>
      </c>
      <c r="B41" s="11" t="s">
        <v>40</v>
      </c>
      <c r="C41" s="51">
        <v>2</v>
      </c>
      <c r="D41" s="18" t="s">
        <v>25</v>
      </c>
      <c r="E41" s="70"/>
      <c r="F41" s="13">
        <f t="shared" si="3"/>
        <v>0</v>
      </c>
      <c r="G41" s="70"/>
      <c r="H41" s="13">
        <f t="shared" si="4"/>
        <v>0</v>
      </c>
    </row>
    <row r="42" spans="1:9" x14ac:dyDescent="0.25">
      <c r="A42" s="17">
        <f t="shared" si="5"/>
        <v>32</v>
      </c>
      <c r="B42" s="11" t="s">
        <v>41</v>
      </c>
      <c r="C42" s="51">
        <v>2</v>
      </c>
      <c r="D42" s="18" t="s">
        <v>25</v>
      </c>
      <c r="E42" s="70"/>
      <c r="F42" s="13">
        <f t="shared" si="3"/>
        <v>0</v>
      </c>
      <c r="G42" s="70"/>
      <c r="H42" s="13">
        <f t="shared" si="4"/>
        <v>0</v>
      </c>
    </row>
    <row r="43" spans="1:9" x14ac:dyDescent="0.25">
      <c r="A43" s="17">
        <f t="shared" si="5"/>
        <v>33</v>
      </c>
      <c r="B43" s="11" t="s">
        <v>42</v>
      </c>
      <c r="C43" s="51">
        <v>2</v>
      </c>
      <c r="D43" s="18" t="s">
        <v>25</v>
      </c>
      <c r="E43" s="71"/>
      <c r="F43" s="13">
        <f t="shared" si="3"/>
        <v>0</v>
      </c>
      <c r="G43" s="71"/>
      <c r="H43" s="13">
        <f t="shared" si="4"/>
        <v>0</v>
      </c>
    </row>
    <row r="44" spans="1:9" x14ac:dyDescent="0.25">
      <c r="A44" s="17">
        <f t="shared" si="5"/>
        <v>34</v>
      </c>
      <c r="B44" s="11" t="s">
        <v>43</v>
      </c>
      <c r="C44" s="18">
        <v>1</v>
      </c>
      <c r="D44" s="18" t="s">
        <v>25</v>
      </c>
      <c r="E44" s="71"/>
      <c r="F44" s="13">
        <f t="shared" si="3"/>
        <v>0</v>
      </c>
      <c r="G44" s="71"/>
      <c r="H44" s="13">
        <f t="shared" si="4"/>
        <v>0</v>
      </c>
    </row>
    <row r="45" spans="1:9" x14ac:dyDescent="0.25">
      <c r="A45" s="17">
        <f t="shared" si="5"/>
        <v>35</v>
      </c>
      <c r="B45" s="11" t="s">
        <v>44</v>
      </c>
      <c r="C45" s="51">
        <v>1</v>
      </c>
      <c r="D45" s="18" t="s">
        <v>25</v>
      </c>
      <c r="E45" s="70"/>
      <c r="F45" s="13">
        <f t="shared" si="3"/>
        <v>0</v>
      </c>
      <c r="G45" s="70"/>
      <c r="H45" s="13">
        <f t="shared" si="4"/>
        <v>0</v>
      </c>
    </row>
    <row r="46" spans="1:9" x14ac:dyDescent="0.25">
      <c r="A46" s="17">
        <f t="shared" si="5"/>
        <v>36</v>
      </c>
      <c r="B46" s="11" t="s">
        <v>45</v>
      </c>
      <c r="C46" s="18">
        <v>1</v>
      </c>
      <c r="D46" s="18" t="s">
        <v>25</v>
      </c>
      <c r="E46" s="71"/>
      <c r="F46" s="13">
        <f t="shared" si="3"/>
        <v>0</v>
      </c>
      <c r="G46" s="71"/>
      <c r="H46" s="13">
        <f t="shared" si="4"/>
        <v>0</v>
      </c>
    </row>
    <row r="47" spans="1:9" x14ac:dyDescent="0.25">
      <c r="A47" s="17">
        <f t="shared" si="5"/>
        <v>37</v>
      </c>
      <c r="B47" s="11" t="s">
        <v>46</v>
      </c>
      <c r="C47" s="18">
        <v>1</v>
      </c>
      <c r="D47" s="18" t="s">
        <v>25</v>
      </c>
      <c r="E47" s="71"/>
      <c r="F47" s="13">
        <f t="shared" si="3"/>
        <v>0</v>
      </c>
      <c r="G47" s="71"/>
      <c r="H47" s="13">
        <f t="shared" si="4"/>
        <v>0</v>
      </c>
    </row>
    <row r="48" spans="1:9" x14ac:dyDescent="0.25">
      <c r="A48" s="58">
        <f t="shared" si="5"/>
        <v>38</v>
      </c>
      <c r="B48" s="62" t="s">
        <v>47</v>
      </c>
      <c r="C48" s="60">
        <v>1</v>
      </c>
      <c r="D48" s="60" t="s">
        <v>5</v>
      </c>
      <c r="E48" s="71"/>
      <c r="F48" s="13"/>
      <c r="G48" s="71"/>
      <c r="H48" s="13"/>
      <c r="I48" s="63" t="s">
        <v>114</v>
      </c>
    </row>
    <row r="49" spans="1:14" x14ac:dyDescent="0.25">
      <c r="A49" s="17">
        <f t="shared" si="5"/>
        <v>39</v>
      </c>
      <c r="B49" s="24" t="s">
        <v>48</v>
      </c>
      <c r="C49" s="18">
        <v>4</v>
      </c>
      <c r="D49" s="9" t="s">
        <v>25</v>
      </c>
      <c r="E49" s="70"/>
      <c r="F49" s="13">
        <f t="shared" si="3"/>
        <v>0</v>
      </c>
      <c r="G49" s="70"/>
      <c r="H49" s="13">
        <f t="shared" si="4"/>
        <v>0</v>
      </c>
    </row>
    <row r="50" spans="1:14" x14ac:dyDescent="0.25">
      <c r="A50" s="17">
        <f t="shared" si="5"/>
        <v>40</v>
      </c>
      <c r="B50" s="24" t="s">
        <v>49</v>
      </c>
      <c r="C50" s="18">
        <v>2</v>
      </c>
      <c r="D50" s="9" t="s">
        <v>25</v>
      </c>
      <c r="E50" s="70"/>
      <c r="F50" s="13">
        <f t="shared" si="3"/>
        <v>0</v>
      </c>
      <c r="G50" s="70"/>
      <c r="H50" s="13">
        <f t="shared" si="4"/>
        <v>0</v>
      </c>
    </row>
    <row r="51" spans="1:14" x14ac:dyDescent="0.25">
      <c r="A51" s="17">
        <f t="shared" si="5"/>
        <v>41</v>
      </c>
      <c r="B51" s="11" t="s">
        <v>50</v>
      </c>
      <c r="C51" s="51">
        <v>2</v>
      </c>
      <c r="D51" s="18" t="s">
        <v>25</v>
      </c>
      <c r="E51" s="71"/>
      <c r="F51" s="13">
        <f t="shared" si="3"/>
        <v>0</v>
      </c>
      <c r="G51" s="71"/>
      <c r="H51" s="13">
        <f t="shared" si="4"/>
        <v>0</v>
      </c>
    </row>
    <row r="52" spans="1:14" x14ac:dyDescent="0.25">
      <c r="A52" s="17">
        <f t="shared" si="5"/>
        <v>42</v>
      </c>
      <c r="B52" s="24" t="s">
        <v>51</v>
      </c>
      <c r="C52" s="18">
        <v>2</v>
      </c>
      <c r="D52" s="18" t="s">
        <v>25</v>
      </c>
      <c r="E52" s="71"/>
      <c r="F52" s="13">
        <f t="shared" si="3"/>
        <v>0</v>
      </c>
      <c r="G52" s="71"/>
      <c r="H52" s="13">
        <f t="shared" si="4"/>
        <v>0</v>
      </c>
    </row>
    <row r="53" spans="1:14" x14ac:dyDescent="0.25">
      <c r="A53" s="17">
        <f t="shared" si="5"/>
        <v>43</v>
      </c>
      <c r="B53" s="24" t="s">
        <v>52</v>
      </c>
      <c r="C53" s="18">
        <v>2</v>
      </c>
      <c r="D53" s="18" t="s">
        <v>25</v>
      </c>
      <c r="E53" s="71"/>
      <c r="F53" s="13">
        <f t="shared" si="3"/>
        <v>0</v>
      </c>
      <c r="G53" s="71"/>
      <c r="H53" s="13">
        <f t="shared" si="4"/>
        <v>0</v>
      </c>
    </row>
    <row r="54" spans="1:14" s="25" customFormat="1" x14ac:dyDescent="0.25">
      <c r="A54" s="17">
        <f t="shared" si="5"/>
        <v>44</v>
      </c>
      <c r="B54" s="11" t="s">
        <v>53</v>
      </c>
      <c r="C54" s="51">
        <v>1</v>
      </c>
      <c r="D54" s="18" t="s">
        <v>25</v>
      </c>
      <c r="E54" s="70"/>
      <c r="F54" s="13">
        <f t="shared" si="3"/>
        <v>0</v>
      </c>
      <c r="G54" s="70"/>
      <c r="H54" s="13">
        <f t="shared" si="4"/>
        <v>0</v>
      </c>
    </row>
    <row r="55" spans="1:14" ht="16.5" thickBot="1" x14ac:dyDescent="0.3">
      <c r="A55" s="80" t="s">
        <v>54</v>
      </c>
      <c r="B55" s="81"/>
      <c r="C55" s="81"/>
      <c r="D55" s="82"/>
      <c r="E55" s="14"/>
      <c r="F55" s="48"/>
      <c r="G55" s="14"/>
      <c r="H55" s="48"/>
    </row>
    <row r="56" spans="1:14" x14ac:dyDescent="0.25">
      <c r="A56" s="100" t="s">
        <v>55</v>
      </c>
      <c r="B56" s="101"/>
      <c r="C56" s="101"/>
      <c r="D56" s="102"/>
      <c r="E56" s="45"/>
      <c r="F56" s="46"/>
      <c r="G56" s="45"/>
      <c r="H56" s="46"/>
    </row>
    <row r="57" spans="1:14" x14ac:dyDescent="0.25">
      <c r="A57" s="17">
        <f>A54+1</f>
        <v>45</v>
      </c>
      <c r="B57" s="8" t="s">
        <v>56</v>
      </c>
      <c r="C57" s="18">
        <v>3250</v>
      </c>
      <c r="D57" s="9" t="s">
        <v>17</v>
      </c>
      <c r="E57" s="70"/>
      <c r="F57" s="13">
        <f>E57*C57</f>
        <v>0</v>
      </c>
      <c r="G57" s="70"/>
      <c r="H57" s="13">
        <f>G57*C57</f>
        <v>0</v>
      </c>
    </row>
    <row r="58" spans="1:14" x14ac:dyDescent="0.25">
      <c r="A58" s="17">
        <f>A57+1</f>
        <v>46</v>
      </c>
      <c r="B58" s="11" t="s">
        <v>57</v>
      </c>
      <c r="C58" s="51">
        <f>820+30</f>
        <v>850</v>
      </c>
      <c r="D58" s="18" t="s">
        <v>17</v>
      </c>
      <c r="E58" s="70"/>
      <c r="F58" s="13">
        <f t="shared" ref="F58:F86" si="6">E58*C58</f>
        <v>0</v>
      </c>
      <c r="G58" s="70"/>
      <c r="H58" s="13">
        <f t="shared" ref="H58:H86" si="7">G58*C58</f>
        <v>0</v>
      </c>
      <c r="M58" s="26"/>
      <c r="N58" s="26"/>
    </row>
    <row r="59" spans="1:14" x14ac:dyDescent="0.25">
      <c r="A59" s="17">
        <f t="shared" ref="A59:A86" si="8">A58+1</f>
        <v>47</v>
      </c>
      <c r="B59" s="11" t="s">
        <v>58</v>
      </c>
      <c r="C59" s="51">
        <v>130</v>
      </c>
      <c r="D59" s="18" t="s">
        <v>17</v>
      </c>
      <c r="E59" s="70"/>
      <c r="F59" s="13">
        <f t="shared" si="6"/>
        <v>0</v>
      </c>
      <c r="G59" s="70"/>
      <c r="H59" s="13">
        <f t="shared" si="7"/>
        <v>0</v>
      </c>
      <c r="J59" s="20"/>
      <c r="K59" s="20"/>
      <c r="L59" s="20"/>
      <c r="M59" s="20"/>
      <c r="N59" s="20"/>
    </row>
    <row r="60" spans="1:14" x14ac:dyDescent="0.25">
      <c r="A60" s="17">
        <f t="shared" si="8"/>
        <v>48</v>
      </c>
      <c r="B60" s="11" t="s">
        <v>59</v>
      </c>
      <c r="C60" s="51">
        <v>250</v>
      </c>
      <c r="D60" s="18" t="s">
        <v>17</v>
      </c>
      <c r="E60" s="70"/>
      <c r="F60" s="13">
        <f t="shared" si="6"/>
        <v>0</v>
      </c>
      <c r="G60" s="70"/>
      <c r="H60" s="13">
        <f t="shared" si="7"/>
        <v>0</v>
      </c>
      <c r="J60" s="22"/>
      <c r="K60" s="22"/>
      <c r="L60" s="22"/>
      <c r="M60" s="22"/>
      <c r="N60" s="22"/>
    </row>
    <row r="61" spans="1:14" x14ac:dyDescent="0.25">
      <c r="A61" s="17">
        <f t="shared" si="8"/>
        <v>49</v>
      </c>
      <c r="B61" s="11" t="s">
        <v>60</v>
      </c>
      <c r="C61" s="51">
        <v>2</v>
      </c>
      <c r="D61" s="18" t="s">
        <v>25</v>
      </c>
      <c r="E61" s="70"/>
      <c r="F61" s="13">
        <f t="shared" si="6"/>
        <v>0</v>
      </c>
      <c r="G61" s="70"/>
      <c r="H61" s="13">
        <f t="shared" si="7"/>
        <v>0</v>
      </c>
      <c r="J61" s="23"/>
      <c r="K61" s="23"/>
      <c r="L61" s="23"/>
      <c r="M61" s="23"/>
      <c r="N61" s="23"/>
    </row>
    <row r="62" spans="1:14" x14ac:dyDescent="0.25">
      <c r="A62" s="17">
        <f t="shared" si="8"/>
        <v>50</v>
      </c>
      <c r="B62" s="24" t="s">
        <v>61</v>
      </c>
      <c r="C62" s="51">
        <v>12</v>
      </c>
      <c r="D62" s="18" t="s">
        <v>25</v>
      </c>
      <c r="E62" s="70"/>
      <c r="F62" s="13">
        <f t="shared" si="6"/>
        <v>0</v>
      </c>
      <c r="G62" s="70"/>
      <c r="H62" s="13">
        <f t="shared" si="7"/>
        <v>0</v>
      </c>
    </row>
    <row r="63" spans="1:14" x14ac:dyDescent="0.25">
      <c r="A63" s="17">
        <f t="shared" si="8"/>
        <v>51</v>
      </c>
      <c r="B63" s="24" t="s">
        <v>62</v>
      </c>
      <c r="C63" s="51">
        <v>3</v>
      </c>
      <c r="D63" s="18" t="s">
        <v>25</v>
      </c>
      <c r="E63" s="70"/>
      <c r="F63" s="13">
        <f t="shared" si="6"/>
        <v>0</v>
      </c>
      <c r="G63" s="70"/>
      <c r="H63" s="13">
        <f t="shared" si="7"/>
        <v>0</v>
      </c>
      <c r="J63" s="23"/>
      <c r="K63" s="23"/>
      <c r="L63" s="23"/>
      <c r="M63" s="23"/>
      <c r="N63" s="23"/>
    </row>
    <row r="64" spans="1:14" x14ac:dyDescent="0.25">
      <c r="A64" s="17">
        <f t="shared" si="8"/>
        <v>52</v>
      </c>
      <c r="B64" s="24" t="s">
        <v>63</v>
      </c>
      <c r="C64" s="51">
        <v>2</v>
      </c>
      <c r="D64" s="18" t="s">
        <v>25</v>
      </c>
      <c r="E64" s="70"/>
      <c r="F64" s="13">
        <f t="shared" si="6"/>
        <v>0</v>
      </c>
      <c r="G64" s="70"/>
      <c r="H64" s="13">
        <f t="shared" si="7"/>
        <v>0</v>
      </c>
      <c r="J64" s="23"/>
      <c r="K64" s="23"/>
      <c r="L64" s="23"/>
      <c r="M64" s="23"/>
      <c r="N64" s="23"/>
    </row>
    <row r="65" spans="1:8" x14ac:dyDescent="0.25">
      <c r="A65" s="17">
        <f t="shared" si="8"/>
        <v>53</v>
      </c>
      <c r="B65" s="11" t="s">
        <v>64</v>
      </c>
      <c r="C65" s="51">
        <v>1</v>
      </c>
      <c r="D65" s="18" t="s">
        <v>25</v>
      </c>
      <c r="E65" s="70"/>
      <c r="F65" s="13">
        <f t="shared" si="6"/>
        <v>0</v>
      </c>
      <c r="G65" s="70"/>
      <c r="H65" s="13">
        <f t="shared" si="7"/>
        <v>0</v>
      </c>
    </row>
    <row r="66" spans="1:8" x14ac:dyDescent="0.25">
      <c r="A66" s="17">
        <f t="shared" si="8"/>
        <v>54</v>
      </c>
      <c r="B66" s="11" t="s">
        <v>65</v>
      </c>
      <c r="C66" s="51">
        <v>6</v>
      </c>
      <c r="D66" s="18" t="s">
        <v>25</v>
      </c>
      <c r="E66" s="70"/>
      <c r="F66" s="13">
        <f t="shared" si="6"/>
        <v>0</v>
      </c>
      <c r="G66" s="70"/>
      <c r="H66" s="13">
        <f t="shared" si="7"/>
        <v>0</v>
      </c>
    </row>
    <row r="67" spans="1:8" x14ac:dyDescent="0.25">
      <c r="A67" s="17">
        <f t="shared" si="8"/>
        <v>55</v>
      </c>
      <c r="B67" s="11" t="s">
        <v>66</v>
      </c>
      <c r="C67" s="51">
        <v>2</v>
      </c>
      <c r="D67" s="18" t="s">
        <v>25</v>
      </c>
      <c r="E67" s="70"/>
      <c r="F67" s="13">
        <f t="shared" si="6"/>
        <v>0</v>
      </c>
      <c r="G67" s="70"/>
      <c r="H67" s="13">
        <f t="shared" si="7"/>
        <v>0</v>
      </c>
    </row>
    <row r="68" spans="1:8" x14ac:dyDescent="0.25">
      <c r="A68" s="17">
        <f t="shared" si="8"/>
        <v>56</v>
      </c>
      <c r="B68" s="27" t="s">
        <v>67</v>
      </c>
      <c r="C68" s="18">
        <v>3</v>
      </c>
      <c r="D68" s="9" t="s">
        <v>25</v>
      </c>
      <c r="E68" s="70"/>
      <c r="F68" s="13">
        <f t="shared" si="6"/>
        <v>0</v>
      </c>
      <c r="G68" s="70"/>
      <c r="H68" s="13">
        <f t="shared" si="7"/>
        <v>0</v>
      </c>
    </row>
    <row r="69" spans="1:8" x14ac:dyDescent="0.25">
      <c r="A69" s="17">
        <f t="shared" si="8"/>
        <v>57</v>
      </c>
      <c r="B69" s="27" t="s">
        <v>68</v>
      </c>
      <c r="C69" s="18">
        <v>2</v>
      </c>
      <c r="D69" s="9" t="s">
        <v>25</v>
      </c>
      <c r="E69" s="70"/>
      <c r="F69" s="13">
        <f t="shared" si="6"/>
        <v>0</v>
      </c>
      <c r="G69" s="70"/>
      <c r="H69" s="13">
        <f t="shared" si="7"/>
        <v>0</v>
      </c>
    </row>
    <row r="70" spans="1:8" x14ac:dyDescent="0.25">
      <c r="A70" s="17">
        <f t="shared" si="8"/>
        <v>58</v>
      </c>
      <c r="B70" s="24" t="s">
        <v>69</v>
      </c>
      <c r="C70" s="18">
        <v>1</v>
      </c>
      <c r="D70" s="9" t="s">
        <v>25</v>
      </c>
      <c r="E70" s="70"/>
      <c r="F70" s="13">
        <f t="shared" si="6"/>
        <v>0</v>
      </c>
      <c r="G70" s="70"/>
      <c r="H70" s="13">
        <f t="shared" si="7"/>
        <v>0</v>
      </c>
    </row>
    <row r="71" spans="1:8" x14ac:dyDescent="0.25">
      <c r="A71" s="17">
        <f t="shared" si="8"/>
        <v>59</v>
      </c>
      <c r="B71" s="24" t="s">
        <v>70</v>
      </c>
      <c r="C71" s="18">
        <v>2</v>
      </c>
      <c r="D71" s="9" t="s">
        <v>25</v>
      </c>
      <c r="E71" s="70"/>
      <c r="F71" s="13">
        <f t="shared" si="6"/>
        <v>0</v>
      </c>
      <c r="G71" s="70"/>
      <c r="H71" s="13">
        <f t="shared" si="7"/>
        <v>0</v>
      </c>
    </row>
    <row r="72" spans="1:8" x14ac:dyDescent="0.25">
      <c r="A72" s="17">
        <f t="shared" si="8"/>
        <v>60</v>
      </c>
      <c r="B72" s="24" t="s">
        <v>71</v>
      </c>
      <c r="C72" s="18">
        <v>3</v>
      </c>
      <c r="D72" s="9" t="s">
        <v>25</v>
      </c>
      <c r="E72" s="70"/>
      <c r="F72" s="13">
        <f t="shared" si="6"/>
        <v>0</v>
      </c>
      <c r="G72" s="70"/>
      <c r="H72" s="13">
        <f t="shared" si="7"/>
        <v>0</v>
      </c>
    </row>
    <row r="73" spans="1:8" x14ac:dyDescent="0.25">
      <c r="A73" s="17">
        <f t="shared" si="8"/>
        <v>61</v>
      </c>
      <c r="B73" s="24" t="s">
        <v>72</v>
      </c>
      <c r="C73" s="18">
        <v>2</v>
      </c>
      <c r="D73" s="9" t="s">
        <v>25</v>
      </c>
      <c r="E73" s="70"/>
      <c r="F73" s="13">
        <f t="shared" si="6"/>
        <v>0</v>
      </c>
      <c r="G73" s="70"/>
      <c r="H73" s="13">
        <f t="shared" si="7"/>
        <v>0</v>
      </c>
    </row>
    <row r="74" spans="1:8" x14ac:dyDescent="0.25">
      <c r="A74" s="17">
        <f t="shared" si="8"/>
        <v>62</v>
      </c>
      <c r="B74" s="24" t="s">
        <v>73</v>
      </c>
      <c r="C74" s="18">
        <v>3</v>
      </c>
      <c r="D74" s="9" t="s">
        <v>25</v>
      </c>
      <c r="E74" s="70"/>
      <c r="F74" s="13">
        <f t="shared" si="6"/>
        <v>0</v>
      </c>
      <c r="G74" s="70"/>
      <c r="H74" s="13">
        <f t="shared" si="7"/>
        <v>0</v>
      </c>
    </row>
    <row r="75" spans="1:8" x14ac:dyDescent="0.25">
      <c r="A75" s="17">
        <f t="shared" si="8"/>
        <v>63</v>
      </c>
      <c r="B75" s="24" t="s">
        <v>74</v>
      </c>
      <c r="C75" s="18">
        <v>1</v>
      </c>
      <c r="D75" s="9" t="s">
        <v>25</v>
      </c>
      <c r="E75" s="70"/>
      <c r="F75" s="13">
        <f t="shared" si="6"/>
        <v>0</v>
      </c>
      <c r="G75" s="70"/>
      <c r="H75" s="13">
        <f t="shared" si="7"/>
        <v>0</v>
      </c>
    </row>
    <row r="76" spans="1:8" x14ac:dyDescent="0.25">
      <c r="A76" s="17">
        <f t="shared" si="8"/>
        <v>64</v>
      </c>
      <c r="B76" s="24" t="s">
        <v>75</v>
      </c>
      <c r="C76" s="18">
        <v>1</v>
      </c>
      <c r="D76" s="18" t="s">
        <v>25</v>
      </c>
      <c r="E76" s="71"/>
      <c r="F76" s="13">
        <f t="shared" si="6"/>
        <v>0</v>
      </c>
      <c r="G76" s="71"/>
      <c r="H76" s="13">
        <f t="shared" si="7"/>
        <v>0</v>
      </c>
    </row>
    <row r="77" spans="1:8" x14ac:dyDescent="0.25">
      <c r="A77" s="17">
        <f t="shared" si="8"/>
        <v>65</v>
      </c>
      <c r="B77" s="24" t="s">
        <v>76</v>
      </c>
      <c r="C77" s="18">
        <v>2</v>
      </c>
      <c r="D77" s="18" t="s">
        <v>25</v>
      </c>
      <c r="E77" s="71"/>
      <c r="F77" s="13">
        <f t="shared" si="6"/>
        <v>0</v>
      </c>
      <c r="G77" s="71"/>
      <c r="H77" s="13">
        <f t="shared" si="7"/>
        <v>0</v>
      </c>
    </row>
    <row r="78" spans="1:8" x14ac:dyDescent="0.25">
      <c r="A78" s="17">
        <f t="shared" si="8"/>
        <v>66</v>
      </c>
      <c r="B78" s="11" t="s">
        <v>77</v>
      </c>
      <c r="C78" s="18">
        <v>1</v>
      </c>
      <c r="D78" s="18" t="s">
        <v>25</v>
      </c>
      <c r="E78" s="71"/>
      <c r="F78" s="13">
        <f t="shared" si="6"/>
        <v>0</v>
      </c>
      <c r="G78" s="71"/>
      <c r="H78" s="13">
        <f t="shared" si="7"/>
        <v>0</v>
      </c>
    </row>
    <row r="79" spans="1:8" x14ac:dyDescent="0.25">
      <c r="A79" s="17">
        <f t="shared" si="8"/>
        <v>67</v>
      </c>
      <c r="B79" s="24" t="s">
        <v>78</v>
      </c>
      <c r="C79" s="18">
        <v>1</v>
      </c>
      <c r="D79" s="9" t="s">
        <v>25</v>
      </c>
      <c r="E79" s="70"/>
      <c r="F79" s="13">
        <f t="shared" si="6"/>
        <v>0</v>
      </c>
      <c r="G79" s="70"/>
      <c r="H79" s="13">
        <f t="shared" si="7"/>
        <v>0</v>
      </c>
    </row>
    <row r="80" spans="1:8" x14ac:dyDescent="0.25">
      <c r="A80" s="17">
        <f t="shared" si="8"/>
        <v>68</v>
      </c>
      <c r="B80" s="11" t="s">
        <v>79</v>
      </c>
      <c r="C80" s="51">
        <v>1</v>
      </c>
      <c r="D80" s="18" t="s">
        <v>25</v>
      </c>
      <c r="E80" s="70"/>
      <c r="F80" s="13">
        <f t="shared" si="6"/>
        <v>0</v>
      </c>
      <c r="G80" s="70"/>
      <c r="H80" s="13">
        <f t="shared" si="7"/>
        <v>0</v>
      </c>
    </row>
    <row r="81" spans="1:14" x14ac:dyDescent="0.25">
      <c r="A81" s="17">
        <f t="shared" si="8"/>
        <v>69</v>
      </c>
      <c r="B81" s="11" t="s">
        <v>80</v>
      </c>
      <c r="C81" s="18">
        <v>2</v>
      </c>
      <c r="D81" s="18" t="s">
        <v>25</v>
      </c>
      <c r="E81" s="71"/>
      <c r="F81" s="13">
        <f t="shared" si="6"/>
        <v>0</v>
      </c>
      <c r="G81" s="71"/>
      <c r="H81" s="13">
        <f t="shared" si="7"/>
        <v>0</v>
      </c>
    </row>
    <row r="82" spans="1:14" x14ac:dyDescent="0.25">
      <c r="A82" s="58">
        <f t="shared" si="8"/>
        <v>70</v>
      </c>
      <c r="B82" s="62" t="s">
        <v>47</v>
      </c>
      <c r="C82" s="60">
        <v>1</v>
      </c>
      <c r="D82" s="60" t="s">
        <v>5</v>
      </c>
      <c r="E82" s="71"/>
      <c r="F82" s="13"/>
      <c r="G82" s="71"/>
      <c r="H82" s="13"/>
      <c r="I82" s="63" t="s">
        <v>114</v>
      </c>
    </row>
    <row r="83" spans="1:14" x14ac:dyDescent="0.25">
      <c r="A83" s="17">
        <f t="shared" si="8"/>
        <v>71</v>
      </c>
      <c r="B83" s="11" t="s">
        <v>81</v>
      </c>
      <c r="C83" s="18">
        <v>1</v>
      </c>
      <c r="D83" s="18" t="s">
        <v>25</v>
      </c>
      <c r="E83" s="71"/>
      <c r="F83" s="13">
        <f t="shared" si="6"/>
        <v>0</v>
      </c>
      <c r="G83" s="71"/>
      <c r="H83" s="13">
        <f t="shared" si="7"/>
        <v>0</v>
      </c>
    </row>
    <row r="84" spans="1:14" x14ac:dyDescent="0.25">
      <c r="A84" s="17">
        <f t="shared" si="8"/>
        <v>72</v>
      </c>
      <c r="B84" s="24" t="s">
        <v>82</v>
      </c>
      <c r="C84" s="18">
        <v>2</v>
      </c>
      <c r="D84" s="18" t="s">
        <v>25</v>
      </c>
      <c r="E84" s="71"/>
      <c r="F84" s="13">
        <f t="shared" si="6"/>
        <v>0</v>
      </c>
      <c r="G84" s="71"/>
      <c r="H84" s="13">
        <f t="shared" si="7"/>
        <v>0</v>
      </c>
    </row>
    <row r="85" spans="1:14" x14ac:dyDescent="0.25">
      <c r="A85" s="17">
        <f t="shared" si="8"/>
        <v>73</v>
      </c>
      <c r="B85" s="24" t="s">
        <v>83</v>
      </c>
      <c r="C85" s="18">
        <v>1</v>
      </c>
      <c r="D85" s="18" t="s">
        <v>25</v>
      </c>
      <c r="E85" s="71"/>
      <c r="F85" s="13">
        <f t="shared" si="6"/>
        <v>0</v>
      </c>
      <c r="G85" s="71"/>
      <c r="H85" s="13">
        <f t="shared" si="7"/>
        <v>0</v>
      </c>
    </row>
    <row r="86" spans="1:14" x14ac:dyDescent="0.25">
      <c r="A86" s="17">
        <f t="shared" si="8"/>
        <v>74</v>
      </c>
      <c r="B86" s="24" t="s">
        <v>84</v>
      </c>
      <c r="C86" s="18">
        <v>4</v>
      </c>
      <c r="D86" s="9" t="s">
        <v>25</v>
      </c>
      <c r="E86" s="70"/>
      <c r="F86" s="13">
        <f t="shared" si="6"/>
        <v>0</v>
      </c>
      <c r="G86" s="70"/>
      <c r="H86" s="13">
        <f t="shared" si="7"/>
        <v>0</v>
      </c>
    </row>
    <row r="87" spans="1:14" ht="16.5" thickBot="1" x14ac:dyDescent="0.3">
      <c r="A87" s="80" t="s">
        <v>85</v>
      </c>
      <c r="B87" s="81"/>
      <c r="C87" s="81"/>
      <c r="D87" s="82"/>
      <c r="E87" s="14"/>
      <c r="F87" s="48"/>
      <c r="G87" s="14"/>
      <c r="H87" s="48"/>
    </row>
    <row r="88" spans="1:14" x14ac:dyDescent="0.25">
      <c r="A88" s="100" t="s">
        <v>86</v>
      </c>
      <c r="B88" s="101"/>
      <c r="C88" s="101"/>
      <c r="D88" s="102"/>
      <c r="E88" s="45"/>
      <c r="F88" s="16"/>
      <c r="G88" s="45"/>
      <c r="H88" s="16"/>
    </row>
    <row r="89" spans="1:14" x14ac:dyDescent="0.25">
      <c r="A89" s="17">
        <f>A86+1</f>
        <v>75</v>
      </c>
      <c r="B89" s="8" t="s">
        <v>87</v>
      </c>
      <c r="C89" s="18">
        <f>3250+130+50</f>
        <v>3430</v>
      </c>
      <c r="D89" s="9" t="s">
        <v>17</v>
      </c>
      <c r="E89" s="70"/>
      <c r="F89" s="13">
        <f>E89*C89</f>
        <v>0</v>
      </c>
      <c r="G89" s="70"/>
      <c r="H89" s="13">
        <f>G89*C89</f>
        <v>0</v>
      </c>
    </row>
    <row r="90" spans="1:14" x14ac:dyDescent="0.25">
      <c r="A90" s="17">
        <f>A89+1</f>
        <v>76</v>
      </c>
      <c r="B90" s="24" t="s">
        <v>88</v>
      </c>
      <c r="C90" s="18">
        <v>2</v>
      </c>
      <c r="D90" s="9" t="s">
        <v>25</v>
      </c>
      <c r="E90" s="71"/>
      <c r="F90" s="13">
        <f>E90*C90</f>
        <v>0</v>
      </c>
      <c r="G90" s="71"/>
      <c r="H90" s="13">
        <f>G90*C90</f>
        <v>0</v>
      </c>
      <c r="M90" s="26"/>
      <c r="N90" s="26"/>
    </row>
    <row r="91" spans="1:14" ht="16.5" thickBot="1" x14ac:dyDescent="0.3">
      <c r="A91" s="80" t="s">
        <v>89</v>
      </c>
      <c r="B91" s="81"/>
      <c r="C91" s="81"/>
      <c r="D91" s="82"/>
      <c r="E91" s="14"/>
      <c r="F91" s="48"/>
      <c r="G91" s="14"/>
      <c r="H91" s="48"/>
      <c r="J91" s="20"/>
      <c r="K91" s="20"/>
      <c r="L91" s="20"/>
      <c r="M91" s="20"/>
      <c r="N91" s="20"/>
    </row>
    <row r="92" spans="1:14" x14ac:dyDescent="0.25">
      <c r="A92" s="97" t="s">
        <v>90</v>
      </c>
      <c r="B92" s="98"/>
      <c r="C92" s="98"/>
      <c r="D92" s="99"/>
      <c r="E92" s="43"/>
      <c r="F92" s="28"/>
      <c r="G92" s="43"/>
      <c r="H92" s="28"/>
      <c r="J92" s="22"/>
      <c r="K92" s="22"/>
      <c r="L92" s="22"/>
      <c r="M92" s="22"/>
      <c r="N92" s="22"/>
    </row>
    <row r="93" spans="1:14" x14ac:dyDescent="0.25">
      <c r="A93" s="17">
        <f>A90+1</f>
        <v>77</v>
      </c>
      <c r="B93" s="11" t="s">
        <v>91</v>
      </c>
      <c r="C93" s="51">
        <v>4</v>
      </c>
      <c r="D93" s="18" t="s">
        <v>92</v>
      </c>
      <c r="E93" s="70"/>
      <c r="F93" s="13">
        <f>E93*C93</f>
        <v>0</v>
      </c>
      <c r="G93" s="70"/>
      <c r="H93" s="13">
        <f>G93*C93</f>
        <v>0</v>
      </c>
    </row>
    <row r="94" spans="1:14" x14ac:dyDescent="0.25">
      <c r="A94" s="17">
        <f>A93+1</f>
        <v>78</v>
      </c>
      <c r="B94" s="8" t="s">
        <v>93</v>
      </c>
      <c r="C94" s="51">
        <v>1</v>
      </c>
      <c r="D94" s="9" t="s">
        <v>5</v>
      </c>
      <c r="E94" s="70"/>
      <c r="F94" s="13">
        <f t="shared" ref="F94:F101" si="9">E94*C94</f>
        <v>0</v>
      </c>
      <c r="G94" s="70"/>
      <c r="H94" s="13">
        <f t="shared" ref="H94:H101" si="10">G94*C94</f>
        <v>0</v>
      </c>
      <c r="M94" s="26"/>
      <c r="N94" s="26"/>
    </row>
    <row r="95" spans="1:14" x14ac:dyDescent="0.25">
      <c r="A95" s="17">
        <f t="shared" ref="A95:A101" si="11">A94+1</f>
        <v>79</v>
      </c>
      <c r="B95" s="11" t="s">
        <v>94</v>
      </c>
      <c r="C95" s="51">
        <f>640+50</f>
        <v>690</v>
      </c>
      <c r="D95" s="18" t="s">
        <v>95</v>
      </c>
      <c r="E95" s="70"/>
      <c r="F95" s="13">
        <f t="shared" si="9"/>
        <v>0</v>
      </c>
      <c r="G95" s="70"/>
      <c r="H95" s="13">
        <f t="shared" si="10"/>
        <v>0</v>
      </c>
      <c r="J95" s="20"/>
      <c r="K95" s="20"/>
      <c r="L95" s="20"/>
      <c r="M95" s="20"/>
      <c r="N95" s="20"/>
    </row>
    <row r="96" spans="1:14" x14ac:dyDescent="0.25">
      <c r="A96" s="17">
        <f t="shared" si="11"/>
        <v>80</v>
      </c>
      <c r="B96" s="8" t="s">
        <v>96</v>
      </c>
      <c r="C96" s="18">
        <v>450</v>
      </c>
      <c r="D96" s="9" t="s">
        <v>95</v>
      </c>
      <c r="E96" s="70"/>
      <c r="F96" s="13">
        <f t="shared" si="9"/>
        <v>0</v>
      </c>
      <c r="G96" s="70"/>
      <c r="H96" s="13">
        <f t="shared" si="10"/>
        <v>0</v>
      </c>
    </row>
    <row r="97" spans="1:25" x14ac:dyDescent="0.25">
      <c r="A97" s="17">
        <f t="shared" si="11"/>
        <v>81</v>
      </c>
      <c r="B97" s="8" t="s">
        <v>97</v>
      </c>
      <c r="C97" s="18">
        <v>100</v>
      </c>
      <c r="D97" s="9" t="s">
        <v>17</v>
      </c>
      <c r="E97" s="70"/>
      <c r="F97" s="13">
        <f t="shared" si="9"/>
        <v>0</v>
      </c>
      <c r="G97" s="70"/>
      <c r="H97" s="13">
        <f t="shared" si="10"/>
        <v>0</v>
      </c>
      <c r="J97" s="29"/>
      <c r="K97" s="29"/>
      <c r="L97" s="30"/>
      <c r="M97" s="31"/>
      <c r="N97" s="31"/>
    </row>
    <row r="98" spans="1:25" ht="15.75" customHeight="1" x14ac:dyDescent="0.25">
      <c r="A98" s="17">
        <f t="shared" si="11"/>
        <v>82</v>
      </c>
      <c r="B98" s="11" t="s">
        <v>98</v>
      </c>
      <c r="C98" s="18">
        <v>320</v>
      </c>
      <c r="D98" s="18" t="s">
        <v>95</v>
      </c>
      <c r="E98" s="70"/>
      <c r="F98" s="13">
        <f t="shared" si="9"/>
        <v>0</v>
      </c>
      <c r="G98" s="70"/>
      <c r="H98" s="13">
        <f t="shared" si="10"/>
        <v>0</v>
      </c>
      <c r="J98" s="29"/>
      <c r="K98" s="29"/>
      <c r="L98" s="30"/>
      <c r="M98" s="31"/>
      <c r="N98" s="31"/>
    </row>
    <row r="99" spans="1:25" x14ac:dyDescent="0.25">
      <c r="A99" s="17">
        <f t="shared" si="11"/>
        <v>83</v>
      </c>
      <c r="B99" s="8" t="s">
        <v>99</v>
      </c>
      <c r="C99" s="18">
        <v>6500</v>
      </c>
      <c r="D99" s="9" t="s">
        <v>95</v>
      </c>
      <c r="E99" s="70"/>
      <c r="F99" s="13">
        <f t="shared" si="9"/>
        <v>0</v>
      </c>
      <c r="G99" s="70"/>
      <c r="H99" s="13">
        <f t="shared" si="10"/>
        <v>0</v>
      </c>
      <c r="M99" s="26"/>
      <c r="N99" s="26"/>
    </row>
    <row r="100" spans="1:25" x14ac:dyDescent="0.25">
      <c r="A100" s="17">
        <f t="shared" si="11"/>
        <v>84</v>
      </c>
      <c r="B100" s="11" t="s">
        <v>100</v>
      </c>
      <c r="C100" s="18">
        <v>7</v>
      </c>
      <c r="D100" s="18" t="s">
        <v>25</v>
      </c>
      <c r="E100" s="70"/>
      <c r="F100" s="13">
        <f t="shared" si="9"/>
        <v>0</v>
      </c>
      <c r="G100" s="70"/>
      <c r="H100" s="13">
        <f t="shared" si="10"/>
        <v>0</v>
      </c>
      <c r="M100" s="26"/>
      <c r="N100" s="26"/>
    </row>
    <row r="101" spans="1:25" x14ac:dyDescent="0.25">
      <c r="A101" s="17">
        <f t="shared" si="11"/>
        <v>85</v>
      </c>
      <c r="B101" s="8" t="s">
        <v>101</v>
      </c>
      <c r="C101" s="18">
        <v>1</v>
      </c>
      <c r="D101" s="9" t="s">
        <v>5</v>
      </c>
      <c r="E101" s="70"/>
      <c r="F101" s="13">
        <f t="shared" si="9"/>
        <v>0</v>
      </c>
      <c r="G101" s="70"/>
      <c r="H101" s="13">
        <f t="shared" si="10"/>
        <v>0</v>
      </c>
      <c r="M101" s="26"/>
      <c r="N101" s="26"/>
    </row>
    <row r="102" spans="1:25" ht="16.5" thickBot="1" x14ac:dyDescent="0.3">
      <c r="A102" s="80" t="s">
        <v>102</v>
      </c>
      <c r="B102" s="81"/>
      <c r="C102" s="81"/>
      <c r="D102" s="82"/>
      <c r="E102" s="14"/>
      <c r="F102" s="48"/>
      <c r="G102" s="14"/>
      <c r="H102" s="48"/>
      <c r="M102" s="26"/>
      <c r="N102" s="26"/>
    </row>
    <row r="103" spans="1:25" ht="16.5" thickBot="1" x14ac:dyDescent="0.3">
      <c r="A103" s="106" t="s">
        <v>103</v>
      </c>
      <c r="B103" s="107"/>
      <c r="C103" s="107"/>
      <c r="D103" s="108"/>
      <c r="E103" s="32"/>
      <c r="F103" s="48"/>
      <c r="G103" s="32"/>
      <c r="H103" s="48"/>
      <c r="M103" s="26"/>
      <c r="N103" s="26"/>
    </row>
    <row r="104" spans="1:25" x14ac:dyDescent="0.25">
      <c r="A104" s="7">
        <f>A101+1</f>
        <v>86</v>
      </c>
      <c r="B104" s="33" t="s">
        <v>115</v>
      </c>
      <c r="C104" s="53">
        <v>0.1</v>
      </c>
      <c r="D104" s="42"/>
      <c r="E104" s="34"/>
      <c r="F104" s="49"/>
      <c r="G104" s="34"/>
      <c r="H104" s="49"/>
      <c r="M104" s="26"/>
      <c r="N104" s="26"/>
    </row>
    <row r="105" spans="1:25" ht="16.5" thickBot="1" x14ac:dyDescent="0.3">
      <c r="A105" s="88" t="s">
        <v>113</v>
      </c>
      <c r="B105" s="89"/>
      <c r="C105" s="89"/>
      <c r="D105" s="90"/>
      <c r="E105" s="66"/>
      <c r="F105" s="67"/>
      <c r="G105" s="68"/>
      <c r="H105" s="67"/>
      <c r="M105" s="26"/>
      <c r="N105" s="26"/>
    </row>
    <row r="106" spans="1:25" ht="17.25" hidden="1" thickTop="1" thickBot="1" x14ac:dyDescent="0.3">
      <c r="A106" s="103"/>
      <c r="B106" s="104"/>
      <c r="C106" s="104"/>
      <c r="D106" s="105"/>
      <c r="E106" s="64"/>
      <c r="F106" s="65"/>
      <c r="G106" s="64"/>
      <c r="H106" s="65"/>
      <c r="M106" s="26"/>
      <c r="N106" s="26"/>
    </row>
    <row r="107" spans="1:25" ht="16.5" hidden="1" thickTop="1" x14ac:dyDescent="0.25">
      <c r="A107" s="54"/>
      <c r="B107" s="55"/>
      <c r="C107" s="56"/>
      <c r="D107" s="57"/>
      <c r="E107" s="35"/>
      <c r="F107" s="36"/>
      <c r="G107" s="35"/>
      <c r="H107" s="36"/>
      <c r="M107" s="26"/>
      <c r="N107" s="26"/>
    </row>
    <row r="108" spans="1:25" ht="15" hidden="1" customHeight="1" x14ac:dyDescent="0.25">
      <c r="A108" s="58"/>
      <c r="B108" s="59"/>
      <c r="C108" s="60"/>
      <c r="D108" s="61"/>
      <c r="E108" s="12"/>
      <c r="F108" s="13"/>
      <c r="G108" s="12"/>
      <c r="H108" s="13"/>
      <c r="M108" s="22"/>
      <c r="N108" s="22"/>
    </row>
    <row r="109" spans="1:25" ht="15.75" hidden="1" customHeight="1" thickBot="1" x14ac:dyDescent="0.3">
      <c r="A109" s="91"/>
      <c r="B109" s="92"/>
      <c r="C109" s="92"/>
      <c r="D109" s="93"/>
      <c r="E109" s="14"/>
      <c r="F109" s="48"/>
      <c r="G109" s="14"/>
      <c r="H109" s="48"/>
      <c r="M109" s="22"/>
      <c r="N109" s="22"/>
    </row>
    <row r="110" spans="1:25" ht="16.5" hidden="1" thickBot="1" x14ac:dyDescent="0.3">
      <c r="A110" s="94"/>
      <c r="B110" s="95"/>
      <c r="C110" s="95"/>
      <c r="D110" s="96"/>
      <c r="E110" s="37"/>
      <c r="F110" s="48"/>
      <c r="G110" s="37"/>
      <c r="H110" s="48"/>
      <c r="M110" s="22"/>
      <c r="N110" s="22"/>
    </row>
    <row r="111" spans="1:25" ht="16.5" customHeight="1" thickTop="1" x14ac:dyDescent="0.25">
      <c r="N111" s="38"/>
      <c r="Q111" s="39"/>
      <c r="R111" s="40"/>
      <c r="U111" s="38"/>
      <c r="X111" s="39"/>
      <c r="Y111" s="40"/>
    </row>
    <row r="112" spans="1:25" x14ac:dyDescent="0.25">
      <c r="N112" s="41"/>
      <c r="Q112" s="39"/>
      <c r="R112" s="40"/>
      <c r="U112" s="41"/>
      <c r="X112" s="39"/>
      <c r="Y112" s="40"/>
    </row>
    <row r="113" spans="1:25" x14ac:dyDescent="0.25">
      <c r="A113" s="73" t="s">
        <v>107</v>
      </c>
      <c r="B113" s="73"/>
      <c r="N113" s="21"/>
      <c r="R113" s="39"/>
      <c r="U113" s="21"/>
      <c r="Y113" s="39"/>
    </row>
    <row r="114" spans="1:25" x14ac:dyDescent="0.25">
      <c r="I114" s="21"/>
      <c r="J114" s="21"/>
    </row>
    <row r="116" spans="1:25" x14ac:dyDescent="0.25">
      <c r="A116" s="74" t="s">
        <v>108</v>
      </c>
      <c r="B116" s="74"/>
    </row>
    <row r="119" spans="1:25" ht="21" customHeight="1" x14ac:dyDescent="0.25"/>
    <row r="125" spans="1:25" x14ac:dyDescent="0.25">
      <c r="M125" s="19"/>
    </row>
    <row r="132" spans="8:14" x14ac:dyDescent="0.25">
      <c r="N132" s="39"/>
    </row>
    <row r="133" spans="8:14" x14ac:dyDescent="0.25">
      <c r="I133" s="19"/>
      <c r="J133" s="19"/>
      <c r="N133" s="40"/>
    </row>
    <row r="137" spans="8:14" x14ac:dyDescent="0.25">
      <c r="H137" s="72"/>
      <c r="I137" s="72"/>
    </row>
    <row r="144" spans="8:14" x14ac:dyDescent="0.25">
      <c r="J144" s="19"/>
    </row>
    <row r="146" spans="18:18" x14ac:dyDescent="0.25">
      <c r="R146" s="19"/>
    </row>
  </sheetData>
  <sheetProtection algorithmName="SHA-512" hashValue="TDaCVGGus5r6MwbV+CqOZm/UhKMbFx4gFe5pwl6RaXV2hZ/5YeB6ys2R+Zb0Kx2BZDiPjgb5IBOB9QigAiFzWQ==" saltValue="+qv/cpw3/HAyLwhx5rXybg==" spinCount="100000" sheet="1" objects="1" scenarios="1"/>
  <mergeCells count="27">
    <mergeCell ref="A1:F1"/>
    <mergeCell ref="A2:F2"/>
    <mergeCell ref="A3:F3"/>
    <mergeCell ref="A4:G4"/>
    <mergeCell ref="A18:D18"/>
    <mergeCell ref="A106:D106"/>
    <mergeCell ref="A55:D55"/>
    <mergeCell ref="A87:D87"/>
    <mergeCell ref="A91:D91"/>
    <mergeCell ref="A102:D102"/>
    <mergeCell ref="A103:D103"/>
    <mergeCell ref="H137:I137"/>
    <mergeCell ref="A113:B113"/>
    <mergeCell ref="A116:B116"/>
    <mergeCell ref="C6:D6"/>
    <mergeCell ref="A5:D5"/>
    <mergeCell ref="A16:D16"/>
    <mergeCell ref="A7:D7"/>
    <mergeCell ref="E5:F5"/>
    <mergeCell ref="G5:H5"/>
    <mergeCell ref="A105:D105"/>
    <mergeCell ref="A109:D109"/>
    <mergeCell ref="A110:D110"/>
    <mergeCell ref="A17:D17"/>
    <mergeCell ref="A56:D56"/>
    <mergeCell ref="A88:D88"/>
    <mergeCell ref="A92:D92"/>
  </mergeCells>
  <printOptions horizontalCentered="1"/>
  <pageMargins left="0.7" right="0.7" top="0.75" bottom="0.75" header="0.3" footer="0.3"/>
  <pageSetup scale="40" fitToHeight="0" orientation="portrait" r:id="rId1"/>
  <rowBreaks count="1" manualBreakCount="1">
    <brk id="5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157F849FB2442AC9C0CFCF5827735" ma:contentTypeVersion="18" ma:contentTypeDescription="Create a new document." ma:contentTypeScope="" ma:versionID="5dfd52c1d2e7cc6b7a60e587ba7d66c5">
  <xsd:schema xmlns:xsd="http://www.w3.org/2001/XMLSchema" xmlns:xs="http://www.w3.org/2001/XMLSchema" xmlns:p="http://schemas.microsoft.com/office/2006/metadata/properties" xmlns:ns1="http://schemas.microsoft.com/sharepoint/v3" xmlns:ns3="c18e8617-fc0f-4dda-a87a-c0ec120ddf92" xmlns:ns4="bc03ddf6-fe8a-4d44-97a0-f0fdc309a416" xmlns:ns5="0b780ac1-d918-4cac-a420-7a4b9dcb3c0a" targetNamespace="http://schemas.microsoft.com/office/2006/metadata/properties" ma:root="true" ma:fieldsID="3bb500c6f4c0ef3f8396451c63067996" ns1:_="" ns3:_="" ns4:_="" ns5:_="">
    <xsd:import namespace="http://schemas.microsoft.com/sharepoint/v3"/>
    <xsd:import namespace="c18e8617-fc0f-4dda-a87a-c0ec120ddf92"/>
    <xsd:import namespace="bc03ddf6-fe8a-4d44-97a0-f0fdc309a416"/>
    <xsd:import namespace="0b780ac1-d918-4cac-a420-7a4b9dcb3c0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e8617-fc0f-4dda-a87a-c0ec120dd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3ddf6-fe8a-4d44-97a0-f0fdc309a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80ac1-d918-4cac-a420-7a4b9dcb3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81a52b0-d0f4-44f0-98bb-0d102f5fd161" ContentTypeId="0x0101" PreviousValue="false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5CB40791-86BA-459C-8620-EA0F1EBAA7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5D24A-21BF-4FB4-A5DE-6E1F918E23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67708C8-D061-4926-8610-89B667B4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8e8617-fc0f-4dda-a87a-c0ec120ddf92"/>
    <ds:schemaRef ds:uri="bc03ddf6-fe8a-4d44-97a0-f0fdc309a416"/>
    <ds:schemaRef ds:uri="0b780ac1-d918-4cac-a420-7a4b9dcb3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EC27A4-F2FA-4E46-8345-EECAE8FE975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B018B35-458A-4BE2-B67E-FFA6BD8AE08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Bierhorst, Gabby</dc:creator>
  <cp:keywords/>
  <dc:description/>
  <cp:lastModifiedBy>Jeb Hayter</cp:lastModifiedBy>
  <cp:revision/>
  <cp:lastPrinted>2024-01-29T19:54:29Z</cp:lastPrinted>
  <dcterms:created xsi:type="dcterms:W3CDTF">2020-04-13T13:31:10Z</dcterms:created>
  <dcterms:modified xsi:type="dcterms:W3CDTF">2024-04-01T17:01:13Z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0x0101008C8157F849FB2442AC9C0CFCF5827735</vt:lpwstr>
  </property>
</Properties>
</file>