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3\23-TA004736DJ Elwood Booster Pump Station Upgrades\Working Docs\Solicitation Documents\Addendums\"/>
    </mc:Choice>
  </mc:AlternateContent>
  <xr:revisionPtr revIDLastSave="0" documentId="13_ncr:1_{681567D8-5BBE-457E-B32E-4705BBB26AD6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Bid Form" sheetId="4" r:id="rId1"/>
  </sheets>
  <definedNames>
    <definedName name="_xlnm.Print_Area" localSheetId="0">'Bid Form'!$A$1:$J$62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4" l="1"/>
  <c r="G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31" i="4"/>
  <c r="G30" i="4"/>
  <c r="G29" i="4"/>
  <c r="G37" i="4"/>
  <c r="G36" i="4"/>
  <c r="G35" i="4"/>
  <c r="G34" i="4"/>
  <c r="G33" i="4"/>
  <c r="G45" i="4"/>
  <c r="G44" i="4"/>
  <c r="G43" i="4"/>
  <c r="G42" i="4"/>
  <c r="G41" i="4"/>
  <c r="G40" i="4"/>
  <c r="G39" i="4"/>
  <c r="G49" i="4"/>
  <c r="G48" i="4"/>
  <c r="G47" i="4"/>
  <c r="G51" i="4"/>
  <c r="G50" i="4"/>
  <c r="G52" i="4" l="1"/>
  <c r="G53" i="4" l="1"/>
  <c r="G54" i="4" s="1"/>
</calcChain>
</file>

<file path=xl/sharedStrings.xml><?xml version="1.0" encoding="utf-8"?>
<sst xmlns="http://schemas.openxmlformats.org/spreadsheetml/2006/main" count="148" uniqueCount="108">
  <si>
    <t>ITEM #</t>
  </si>
  <si>
    <t>BRIEF DESCRIPTION OF ITEMS</t>
  </si>
  <si>
    <t>UNIT</t>
  </si>
  <si>
    <t>ESTIMATED QUANTITY</t>
  </si>
  <si>
    <t>UNIT BID PRICE</t>
  </si>
  <si>
    <t>AMOUNT</t>
  </si>
  <si>
    <t>LS</t>
  </si>
  <si>
    <t>Mechanical Improvements</t>
  </si>
  <si>
    <t>Instrumentation &amp; Controls</t>
  </si>
  <si>
    <t>Electrical</t>
  </si>
  <si>
    <t>Record Drawings</t>
  </si>
  <si>
    <t>EA</t>
  </si>
  <si>
    <t>Rigid Conduit</t>
  </si>
  <si>
    <t>LF</t>
  </si>
  <si>
    <t>Low Voltage Cables</t>
  </si>
  <si>
    <t>Instrumentation Cable</t>
  </si>
  <si>
    <t>Safety Disconnects, Junction and Terminal Boxes</t>
  </si>
  <si>
    <t>Bollards</t>
  </si>
  <si>
    <t>Mechanical Improvements - CROM TANK</t>
  </si>
  <si>
    <t>CY</t>
  </si>
  <si>
    <t>Mixer</t>
  </si>
  <si>
    <t>Demolition</t>
  </si>
  <si>
    <t>Panelboards</t>
  </si>
  <si>
    <t>Equipment Relocation</t>
  </si>
  <si>
    <t>4A</t>
  </si>
  <si>
    <t>4B</t>
  </si>
  <si>
    <t>4C</t>
  </si>
  <si>
    <t>4D</t>
  </si>
  <si>
    <t>4E</t>
  </si>
  <si>
    <t xml:space="preserve">Demolition </t>
  </si>
  <si>
    <t>5A</t>
  </si>
  <si>
    <t>5B</t>
  </si>
  <si>
    <t>5C</t>
  </si>
  <si>
    <t>Field Equipment</t>
  </si>
  <si>
    <t>Panel Equipment</t>
  </si>
  <si>
    <t>Network Modification Cable</t>
  </si>
  <si>
    <t>5D</t>
  </si>
  <si>
    <t>Spare Parts</t>
  </si>
  <si>
    <t>Pump and Motor Replacement (Pumps 1, 6 and 7)</t>
  </si>
  <si>
    <t>3A</t>
  </si>
  <si>
    <t>3B</t>
  </si>
  <si>
    <t>Pipe Supports</t>
  </si>
  <si>
    <t>Equipment Pad</t>
  </si>
  <si>
    <t>36'' 45° Bend</t>
  </si>
  <si>
    <t>36'' 90° Bend</t>
  </si>
  <si>
    <t>36" Tee</t>
  </si>
  <si>
    <t>36" x 30" Tee</t>
  </si>
  <si>
    <t xml:space="preserve">36'' Blind FL </t>
  </si>
  <si>
    <t>2" Air Release Valve</t>
  </si>
  <si>
    <t>36-inch Butterfly Valve</t>
  </si>
  <si>
    <t>36" Ductile Iron Pipe</t>
  </si>
  <si>
    <t>30" Ducticle Iron Pipe</t>
  </si>
  <si>
    <t>Pumps 1, 6 and 7</t>
  </si>
  <si>
    <t>5E</t>
  </si>
  <si>
    <t xml:space="preserve">System Integration, Start Up, Testing and Software Implementation </t>
  </si>
  <si>
    <t>Grounding and Bonding (Equipment Ground part of Low Voltage Cables)</t>
  </si>
  <si>
    <t>Ground Rods</t>
  </si>
  <si>
    <t>Bare Copper Cable #8</t>
  </si>
  <si>
    <t>FT</t>
  </si>
  <si>
    <t>Insulated Cable #8</t>
  </si>
  <si>
    <t>Mobilization/Demobilization</t>
  </si>
  <si>
    <t>2A</t>
  </si>
  <si>
    <t>3C</t>
  </si>
  <si>
    <t>3D</t>
  </si>
  <si>
    <t>3E</t>
  </si>
  <si>
    <t>3F</t>
  </si>
  <si>
    <t>3G</t>
  </si>
  <si>
    <t>3H</t>
  </si>
  <si>
    <t>3I</t>
  </si>
  <si>
    <t>3J</t>
  </si>
  <si>
    <t>3K</t>
  </si>
  <si>
    <t>3L</t>
  </si>
  <si>
    <t>3M</t>
  </si>
  <si>
    <t>3N</t>
  </si>
  <si>
    <t>3O</t>
  </si>
  <si>
    <t>3P</t>
  </si>
  <si>
    <t>3Q</t>
  </si>
  <si>
    <t>3R</t>
  </si>
  <si>
    <t>3S</t>
  </si>
  <si>
    <t>5F</t>
  </si>
  <si>
    <t>5G</t>
  </si>
  <si>
    <t>5H</t>
  </si>
  <si>
    <t>5H-1</t>
  </si>
  <si>
    <t>5H-2</t>
  </si>
  <si>
    <t>5H-3</t>
  </si>
  <si>
    <t>Inlet Pipe at Crom Tanks</t>
  </si>
  <si>
    <t>12"x10" FL ECC Reducer</t>
  </si>
  <si>
    <t>14"x12" FL ECC Reducer</t>
  </si>
  <si>
    <t>3T</t>
  </si>
  <si>
    <t>30" Flow Control Valve</t>
  </si>
  <si>
    <t>36" x 30" FL Concentric Reducer</t>
  </si>
  <si>
    <t>Permit Allowance-REIMBURSEMENT OF ACTUAL AMOUNT PAID</t>
  </si>
  <si>
    <t>3U</t>
  </si>
  <si>
    <t>Outlet Vortex Baffle</t>
  </si>
  <si>
    <t>EOR McKim and Creed</t>
  </si>
  <si>
    <t>Bidders must provide prices for each available line item on each tab for their bid to be considered responsive.
*To be considered responsive, it is the sole responsibility of the bidder to correctly calculate and manually enter all sub-total, contingency, and total bid price fields.</t>
  </si>
  <si>
    <t>Contract Contingency (Used only with County Approval)</t>
  </si>
  <si>
    <t>SUBTOTAL</t>
  </si>
  <si>
    <t>GRAND TOTAL</t>
  </si>
  <si>
    <t>BIDDER NAME________________________________________________</t>
  </si>
  <si>
    <t>BIDDER SIGNATURE___________________________________________</t>
  </si>
  <si>
    <t>Bidders must provide prices for each available line item on each tab for their bid to be considered responsive.
*To be considered responsive, it is the sole responsibility of the bidder to correctly calculate and manually enter all sub-total, contingency and total bid price fields.</t>
  </si>
  <si>
    <r>
      <t xml:space="preserve">25
</t>
    </r>
    <r>
      <rPr>
        <u/>
        <sz val="10"/>
        <color theme="1"/>
        <rFont val="Arial"/>
        <family val="2"/>
      </rPr>
      <t>10</t>
    </r>
  </si>
  <si>
    <r>
      <rPr>
        <strike/>
        <sz val="10"/>
        <rFont val="Arial"/>
        <family val="2"/>
      </rPr>
      <t>36"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>30"</t>
    </r>
    <r>
      <rPr>
        <sz val="10"/>
        <rFont val="Arial"/>
        <family val="2"/>
      </rPr>
      <t xml:space="preserve"> Flange Adapter</t>
    </r>
  </si>
  <si>
    <t>Size Change</t>
  </si>
  <si>
    <r>
      <rPr>
        <strike/>
        <sz val="10"/>
        <color theme="1"/>
        <rFont val="Arial"/>
        <family val="2"/>
      </rPr>
      <t xml:space="preserve">1
</t>
    </r>
    <r>
      <rPr>
        <u/>
        <sz val="10"/>
        <color theme="1"/>
        <rFont val="Arial"/>
        <family val="2"/>
      </rPr>
      <t>5</t>
    </r>
  </si>
  <si>
    <t>Qty Change</t>
  </si>
  <si>
    <r>
      <t>APPENDIX K BID PRICING FORM</t>
    </r>
    <r>
      <rPr>
        <b/>
        <sz val="11"/>
        <color rgb="FFFF0000"/>
        <rFont val="Arial"/>
        <family val="2"/>
      </rPr>
      <t xml:space="preserve"> (REVISED)</t>
    </r>
    <r>
      <rPr>
        <b/>
        <sz val="11"/>
        <color theme="1"/>
        <rFont val="Arial"/>
        <family val="2"/>
      </rPr>
      <t xml:space="preserve">
23-TA004736DJ ELWOOD STATION BOOSTER PUMP UPGRADES
PROJECT #6097370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</si>
</sst>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strike/>
      <sz val="10"/>
      <color theme="1"/>
      <name val="Arial"/>
      <family val="2"/>
    </font>
    <font>
      <u/>
      <sz val="10"/>
      <color theme="1"/>
      <name val="Arial"/>
      <family val="2"/>
    </font>
    <font>
      <strike/>
      <sz val="10"/>
      <name val="Arial"/>
      <family val="2"/>
    </font>
    <font>
      <u/>
      <sz val="1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7" fillId="0" borderId="0"/>
    <xf numFmtId="0" fontId="7" fillId="0" borderId="0"/>
    <xf numFmtId="0" fontId="6" fillId="0" borderId="0"/>
  </cellStyleXfs>
  <cellXfs count="111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5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2" xfId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1" fillId="0" borderId="4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left" wrapText="1"/>
    </xf>
    <xf numFmtId="0" fontId="1" fillId="3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164" fontId="1" fillId="4" borderId="1" xfId="0" applyNumberFormat="1" applyFont="1" applyFill="1" applyBorder="1" applyAlignment="1">
      <alignment horizontal="left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left"/>
    </xf>
    <xf numFmtId="164" fontId="2" fillId="5" borderId="1" xfId="0" applyNumberFormat="1" applyFont="1" applyFill="1" applyBorder="1" applyAlignment="1">
      <alignment horizontal="left"/>
    </xf>
    <xf numFmtId="40" fontId="8" fillId="0" borderId="0" xfId="4" applyNumberFormat="1" applyFont="1" applyAlignment="1">
      <alignment vertical="center"/>
    </xf>
    <xf numFmtId="40" fontId="8" fillId="0" borderId="0" xfId="4" applyNumberFormat="1" applyFont="1"/>
    <xf numFmtId="0" fontId="8" fillId="0" borderId="0" xfId="4" applyFont="1"/>
    <xf numFmtId="40" fontId="8" fillId="0" borderId="0" xfId="4" applyNumberFormat="1" applyFont="1" applyAlignment="1">
      <alignment horizontal="center" vertical="center"/>
    </xf>
    <xf numFmtId="164" fontId="1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164" fontId="6" fillId="0" borderId="1" xfId="0" applyNumberFormat="1" applyFont="1" applyBorder="1" applyAlignment="1" applyProtection="1">
      <alignment horizontal="left" vertical="top"/>
      <protection locked="0"/>
    </xf>
    <xf numFmtId="6" fontId="1" fillId="0" borderId="2" xfId="0" applyNumberFormat="1" applyFont="1" applyBorder="1" applyAlignment="1" applyProtection="1">
      <alignment horizontal="left" vertical="center"/>
      <protection locked="0"/>
    </xf>
    <xf numFmtId="6" fontId="1" fillId="0" borderId="2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 applyProtection="1">
      <alignment horizontal="left"/>
      <protection locked="0"/>
    </xf>
    <xf numFmtId="164" fontId="1" fillId="4" borderId="1" xfId="0" applyNumberFormat="1" applyFont="1" applyFill="1" applyBorder="1" applyAlignment="1" applyProtection="1">
      <alignment horizontal="left"/>
      <protection locked="0"/>
    </xf>
    <xf numFmtId="9" fontId="1" fillId="0" borderId="1" xfId="0" applyNumberFormat="1" applyFont="1" applyBorder="1" applyAlignment="1" applyProtection="1">
      <alignment horizontal="center"/>
      <protection locked="0"/>
    </xf>
    <xf numFmtId="38" fontId="6" fillId="0" borderId="0" xfId="4" applyNumberFormat="1" applyAlignment="1">
      <alignment horizontal="center" vertical="center"/>
    </xf>
    <xf numFmtId="164" fontId="6" fillId="0" borderId="0" xfId="4" applyNumberFormat="1" applyAlignment="1">
      <alignment vertical="center"/>
    </xf>
    <xf numFmtId="40" fontId="6" fillId="0" borderId="0" xfId="4" applyNumberFormat="1" applyAlignment="1">
      <alignment vertical="center"/>
    </xf>
    <xf numFmtId="0" fontId="6" fillId="0" borderId="0" xfId="4" applyAlignment="1">
      <alignment horizontal="center"/>
    </xf>
    <xf numFmtId="0" fontId="6" fillId="0" borderId="0" xfId="4"/>
    <xf numFmtId="40" fontId="6" fillId="0" borderId="0" xfId="4" applyNumberFormat="1" applyAlignment="1">
      <alignment horizontal="center" vertical="center"/>
    </xf>
    <xf numFmtId="0" fontId="1" fillId="4" borderId="0" xfId="0" applyFont="1" applyFill="1"/>
    <xf numFmtId="0" fontId="2" fillId="5" borderId="1" xfId="0" applyFont="1" applyFill="1" applyBorder="1"/>
    <xf numFmtId="0" fontId="1" fillId="0" borderId="0" xfId="0" applyFont="1" applyAlignment="1">
      <alignment wrapText="1"/>
    </xf>
    <xf numFmtId="0" fontId="1" fillId="0" borderId="0" xfId="0" applyFont="1"/>
    <xf numFmtId="0" fontId="6" fillId="0" borderId="0" xfId="0" applyFont="1"/>
    <xf numFmtId="0" fontId="10" fillId="0" borderId="4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6" fillId="0" borderId="0" xfId="4" applyAlignment="1">
      <alignment horizontal="center" wrapText="1"/>
    </xf>
    <xf numFmtId="0" fontId="6" fillId="0" borderId="0" xfId="4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38" fontId="9" fillId="0" borderId="0" xfId="4" applyNumberFormat="1" applyFont="1" applyAlignment="1" applyProtection="1">
      <alignment horizontal="left"/>
      <protection locked="0"/>
    </xf>
  </cellXfs>
  <cellStyles count="5">
    <cellStyle name="Normal" xfId="0" builtinId="0"/>
    <cellStyle name="Normal 2" xfId="1" xr:uid="{35DED90C-5DD2-4C4C-948D-F43C56C68AA6}"/>
    <cellStyle name="Normal 5" xfId="3" xr:uid="{DB7B4AED-EB11-4BD9-85F0-E614067B635A}"/>
    <cellStyle name="Normal 6" xfId="2" xr:uid="{68B25A62-EB78-4D0C-BBF3-EE5B16C315FB}"/>
    <cellStyle name="Normal_ConstructionCostMagellanDrWLImp" xfId="4" xr:uid="{5F2F07B7-25E7-44D1-88C3-CF7A055A61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C3E68-A89D-41B7-8431-E70A200B50B4}">
  <dimension ref="A1:M62"/>
  <sheetViews>
    <sheetView tabSelected="1" zoomScaleNormal="100" zoomScaleSheetLayoutView="100" workbookViewId="0">
      <pane ySplit="5" topLeftCell="A21" activePane="bottomLeft" state="frozen"/>
      <selection pane="bottomLeft" activeCell="H1" sqref="H1:I4"/>
    </sheetView>
  </sheetViews>
  <sheetFormatPr defaultRowHeight="15" x14ac:dyDescent="0.25"/>
  <cols>
    <col min="1" max="1" width="9.140625" style="2"/>
    <col min="2" max="2" width="60.7109375" style="3" customWidth="1"/>
    <col min="3" max="3" width="16.140625" style="4" customWidth="1"/>
    <col min="4" max="4" width="12.42578125" style="4" hidden="1" customWidth="1"/>
    <col min="5" max="5" width="12.42578125" style="4" customWidth="1"/>
    <col min="6" max="6" width="16.28515625" style="7" hidden="1" customWidth="1"/>
    <col min="7" max="7" width="20" style="7" hidden="1" customWidth="1"/>
    <col min="8" max="8" width="16.28515625" style="7" customWidth="1"/>
    <col min="9" max="9" width="20" style="7" customWidth="1"/>
    <col min="10" max="10" width="12.28515625" bestFit="1" customWidth="1"/>
  </cols>
  <sheetData>
    <row r="1" spans="1:10" ht="27.75" customHeight="1" x14ac:dyDescent="0.25">
      <c r="A1" s="101" t="s">
        <v>107</v>
      </c>
      <c r="B1" s="102"/>
      <c r="C1" s="102"/>
      <c r="D1" s="102"/>
      <c r="E1" s="103"/>
      <c r="F1" s="80" t="s">
        <v>94</v>
      </c>
      <c r="G1" s="81"/>
      <c r="H1" s="86"/>
      <c r="I1" s="87"/>
    </row>
    <row r="2" spans="1:10" ht="21.75" customHeight="1" x14ac:dyDescent="0.25">
      <c r="A2" s="104"/>
      <c r="B2" s="105"/>
      <c r="C2" s="105"/>
      <c r="D2" s="105"/>
      <c r="E2" s="106"/>
      <c r="F2" s="82"/>
      <c r="G2" s="83"/>
      <c r="H2" s="88"/>
      <c r="I2" s="89"/>
    </row>
    <row r="3" spans="1:10" ht="17.25" customHeight="1" x14ac:dyDescent="0.25">
      <c r="A3" s="104"/>
      <c r="B3" s="105"/>
      <c r="C3" s="105"/>
      <c r="D3" s="105"/>
      <c r="E3" s="106"/>
      <c r="F3" s="82"/>
      <c r="G3" s="83"/>
      <c r="H3" s="88"/>
      <c r="I3" s="89"/>
    </row>
    <row r="4" spans="1:10" ht="83.25" customHeight="1" x14ac:dyDescent="0.25">
      <c r="A4" s="107" t="s">
        <v>95</v>
      </c>
      <c r="B4" s="108"/>
      <c r="C4" s="108"/>
      <c r="D4" s="108"/>
      <c r="E4" s="109"/>
      <c r="F4" s="84"/>
      <c r="G4" s="85"/>
      <c r="H4" s="90"/>
      <c r="I4" s="91"/>
    </row>
    <row r="5" spans="1:10" s="1" customFormat="1" ht="25.5" x14ac:dyDescent="0.25">
      <c r="A5" s="8" t="s">
        <v>0</v>
      </c>
      <c r="B5" s="9" t="s">
        <v>1</v>
      </c>
      <c r="C5" s="10" t="s">
        <v>2</v>
      </c>
      <c r="D5" s="11" t="s">
        <v>3</v>
      </c>
      <c r="E5" s="11" t="s">
        <v>3</v>
      </c>
      <c r="F5" s="11" t="s">
        <v>4</v>
      </c>
      <c r="G5" s="10" t="s">
        <v>5</v>
      </c>
      <c r="H5" s="11" t="s">
        <v>4</v>
      </c>
      <c r="I5" s="10" t="s">
        <v>5</v>
      </c>
    </row>
    <row r="6" spans="1:10" ht="15.6" customHeight="1" x14ac:dyDescent="0.25">
      <c r="A6" s="13">
        <v>1</v>
      </c>
      <c r="B6" s="12" t="s">
        <v>60</v>
      </c>
      <c r="C6" s="13" t="s">
        <v>6</v>
      </c>
      <c r="D6" s="13">
        <v>1</v>
      </c>
      <c r="E6" s="52">
        <v>1</v>
      </c>
      <c r="F6" s="14">
        <v>320000</v>
      </c>
      <c r="G6" s="14">
        <f t="shared" ref="G6" si="0">D6*F6</f>
        <v>320000</v>
      </c>
      <c r="H6" s="51"/>
      <c r="I6" s="51"/>
    </row>
    <row r="7" spans="1:10" ht="15.6" customHeight="1" x14ac:dyDescent="0.25">
      <c r="A7" s="15">
        <v>2</v>
      </c>
      <c r="B7" s="16" t="s">
        <v>21</v>
      </c>
      <c r="C7" s="17"/>
      <c r="D7" s="18"/>
      <c r="E7" s="18"/>
      <c r="F7" s="19"/>
      <c r="G7" s="19"/>
      <c r="H7" s="19"/>
      <c r="I7" s="19"/>
    </row>
    <row r="8" spans="1:10" ht="15.6" customHeight="1" x14ac:dyDescent="0.25">
      <c r="A8" s="20" t="s">
        <v>61</v>
      </c>
      <c r="B8" s="12" t="s">
        <v>52</v>
      </c>
      <c r="C8" s="20" t="s">
        <v>11</v>
      </c>
      <c r="D8" s="21">
        <v>3</v>
      </c>
      <c r="E8" s="53">
        <v>3</v>
      </c>
      <c r="F8" s="14">
        <v>15000</v>
      </c>
      <c r="G8" s="14">
        <f t="shared" ref="G8" si="1">D8*F8</f>
        <v>45000</v>
      </c>
      <c r="H8" s="51"/>
      <c r="I8" s="51"/>
    </row>
    <row r="9" spans="1:10" s="1" customFormat="1" x14ac:dyDescent="0.2">
      <c r="A9" s="15">
        <v>3</v>
      </c>
      <c r="B9" s="16" t="s">
        <v>7</v>
      </c>
      <c r="C9" s="17"/>
      <c r="D9" s="18"/>
      <c r="E9" s="18"/>
      <c r="F9" s="22"/>
      <c r="G9" s="19"/>
      <c r="H9" s="22"/>
      <c r="I9" s="19"/>
    </row>
    <row r="10" spans="1:10" s="1" customFormat="1" x14ac:dyDescent="0.2">
      <c r="A10" s="20" t="s">
        <v>39</v>
      </c>
      <c r="B10" s="12" t="s">
        <v>38</v>
      </c>
      <c r="C10" s="20" t="s">
        <v>11</v>
      </c>
      <c r="D10" s="13">
        <v>3</v>
      </c>
      <c r="E10" s="52">
        <v>3</v>
      </c>
      <c r="F10" s="54">
        <v>185000</v>
      </c>
      <c r="G10" s="51">
        <f t="shared" ref="G10:G27" si="2">D10*F10</f>
        <v>555000</v>
      </c>
      <c r="H10" s="54"/>
      <c r="I10" s="51"/>
    </row>
    <row r="11" spans="1:10" s="1" customFormat="1" x14ac:dyDescent="0.2">
      <c r="A11" s="20" t="s">
        <v>40</v>
      </c>
      <c r="B11" s="12" t="s">
        <v>49</v>
      </c>
      <c r="C11" s="20" t="s">
        <v>11</v>
      </c>
      <c r="D11" s="13">
        <v>3</v>
      </c>
      <c r="E11" s="52">
        <v>3</v>
      </c>
      <c r="F11" s="54">
        <v>25000</v>
      </c>
      <c r="G11" s="51">
        <f t="shared" si="2"/>
        <v>75000</v>
      </c>
      <c r="H11" s="54"/>
      <c r="I11" s="51"/>
    </row>
    <row r="12" spans="1:10" s="1" customFormat="1" x14ac:dyDescent="0.2">
      <c r="A12" s="20" t="s">
        <v>62</v>
      </c>
      <c r="B12" s="12" t="s">
        <v>89</v>
      </c>
      <c r="C12" s="20" t="s">
        <v>11</v>
      </c>
      <c r="D12" s="23">
        <v>1</v>
      </c>
      <c r="E12" s="55">
        <v>1</v>
      </c>
      <c r="F12" s="54">
        <v>100000</v>
      </c>
      <c r="G12" s="51">
        <f t="shared" si="2"/>
        <v>100000</v>
      </c>
      <c r="H12" s="54"/>
      <c r="I12" s="51"/>
    </row>
    <row r="13" spans="1:10" x14ac:dyDescent="0.25">
      <c r="A13" s="24" t="s">
        <v>63</v>
      </c>
      <c r="B13" s="25" t="s">
        <v>50</v>
      </c>
      <c r="C13" s="24" t="s">
        <v>13</v>
      </c>
      <c r="D13" s="21">
        <v>550</v>
      </c>
      <c r="E13" s="53">
        <v>550</v>
      </c>
      <c r="F13" s="51">
        <v>700</v>
      </c>
      <c r="G13" s="51">
        <f t="shared" si="2"/>
        <v>385000</v>
      </c>
      <c r="H13" s="51"/>
      <c r="I13" s="51"/>
    </row>
    <row r="14" spans="1:10" ht="27" customHeight="1" x14ac:dyDescent="0.25">
      <c r="A14" s="24" t="s">
        <v>64</v>
      </c>
      <c r="B14" s="25" t="s">
        <v>51</v>
      </c>
      <c r="C14" s="24" t="s">
        <v>13</v>
      </c>
      <c r="D14" s="21">
        <v>25</v>
      </c>
      <c r="E14" s="75" t="s">
        <v>102</v>
      </c>
      <c r="F14" s="51">
        <v>650</v>
      </c>
      <c r="G14" s="51">
        <f t="shared" si="2"/>
        <v>16250</v>
      </c>
      <c r="H14" s="51"/>
      <c r="I14" s="51"/>
      <c r="J14" s="77" t="s">
        <v>106</v>
      </c>
    </row>
    <row r="15" spans="1:10" s="1" customFormat="1" x14ac:dyDescent="0.2">
      <c r="A15" s="20" t="s">
        <v>65</v>
      </c>
      <c r="B15" s="26" t="s">
        <v>44</v>
      </c>
      <c r="C15" s="20" t="s">
        <v>11</v>
      </c>
      <c r="D15" s="23">
        <v>5</v>
      </c>
      <c r="E15" s="55">
        <v>5</v>
      </c>
      <c r="F15" s="54">
        <v>15800</v>
      </c>
      <c r="G15" s="51">
        <f t="shared" si="2"/>
        <v>79000</v>
      </c>
      <c r="H15" s="54"/>
      <c r="I15" s="51"/>
      <c r="J15" s="77"/>
    </row>
    <row r="16" spans="1:10" s="1" customFormat="1" x14ac:dyDescent="0.2">
      <c r="A16" s="20" t="s">
        <v>66</v>
      </c>
      <c r="B16" s="26" t="s">
        <v>43</v>
      </c>
      <c r="C16" s="20" t="s">
        <v>11</v>
      </c>
      <c r="D16" s="23">
        <v>2</v>
      </c>
      <c r="E16" s="55">
        <v>2</v>
      </c>
      <c r="F16" s="54">
        <v>12600</v>
      </c>
      <c r="G16" s="51">
        <f t="shared" si="2"/>
        <v>25200</v>
      </c>
      <c r="H16" s="54"/>
      <c r="I16" s="51"/>
      <c r="J16" s="77"/>
    </row>
    <row r="17" spans="1:10" s="1" customFormat="1" x14ac:dyDescent="0.2">
      <c r="A17" s="20" t="s">
        <v>67</v>
      </c>
      <c r="B17" s="26" t="s">
        <v>45</v>
      </c>
      <c r="C17" s="20" t="s">
        <v>11</v>
      </c>
      <c r="D17" s="23">
        <v>2</v>
      </c>
      <c r="E17" s="55">
        <v>2</v>
      </c>
      <c r="F17" s="54">
        <v>22000</v>
      </c>
      <c r="G17" s="51">
        <f t="shared" si="2"/>
        <v>44000</v>
      </c>
      <c r="H17" s="54"/>
      <c r="I17" s="51"/>
      <c r="J17" s="77"/>
    </row>
    <row r="18" spans="1:10" s="1" customFormat="1" x14ac:dyDescent="0.2">
      <c r="A18" s="20" t="s">
        <v>68</v>
      </c>
      <c r="B18" s="27" t="s">
        <v>46</v>
      </c>
      <c r="C18" s="20" t="s">
        <v>11</v>
      </c>
      <c r="D18" s="23">
        <v>1</v>
      </c>
      <c r="E18" s="55">
        <v>1</v>
      </c>
      <c r="F18" s="54">
        <v>32000</v>
      </c>
      <c r="G18" s="51">
        <f t="shared" si="2"/>
        <v>32000</v>
      </c>
      <c r="H18" s="54"/>
      <c r="I18" s="51"/>
      <c r="J18" s="77"/>
    </row>
    <row r="19" spans="1:10" s="1" customFormat="1" x14ac:dyDescent="0.2">
      <c r="A19" s="20" t="s">
        <v>69</v>
      </c>
      <c r="B19" s="28" t="s">
        <v>47</v>
      </c>
      <c r="C19" s="20" t="s">
        <v>11</v>
      </c>
      <c r="D19" s="23">
        <v>1</v>
      </c>
      <c r="E19" s="55">
        <v>1</v>
      </c>
      <c r="F19" s="54">
        <v>9200</v>
      </c>
      <c r="G19" s="51">
        <f t="shared" si="2"/>
        <v>9200</v>
      </c>
      <c r="H19" s="54"/>
      <c r="I19" s="51"/>
      <c r="J19" s="77"/>
    </row>
    <row r="20" spans="1:10" s="1" customFormat="1" x14ac:dyDescent="0.2">
      <c r="A20" s="20" t="s">
        <v>70</v>
      </c>
      <c r="B20" s="28" t="s">
        <v>103</v>
      </c>
      <c r="C20" s="20" t="s">
        <v>11</v>
      </c>
      <c r="D20" s="23">
        <v>1</v>
      </c>
      <c r="E20" s="55">
        <v>1</v>
      </c>
      <c r="F20" s="54">
        <v>8200</v>
      </c>
      <c r="G20" s="51">
        <f t="shared" si="2"/>
        <v>8200</v>
      </c>
      <c r="H20" s="54"/>
      <c r="I20" s="51"/>
      <c r="J20" s="77" t="s">
        <v>104</v>
      </c>
    </row>
    <row r="21" spans="1:10" s="1" customFormat="1" x14ac:dyDescent="0.2">
      <c r="A21" s="20" t="s">
        <v>71</v>
      </c>
      <c r="B21" s="28" t="s">
        <v>90</v>
      </c>
      <c r="C21" s="20" t="s">
        <v>11</v>
      </c>
      <c r="D21" s="23">
        <v>1</v>
      </c>
      <c r="E21" s="55">
        <v>1</v>
      </c>
      <c r="F21" s="54">
        <v>36800</v>
      </c>
      <c r="G21" s="51">
        <f t="shared" si="2"/>
        <v>36800</v>
      </c>
      <c r="H21" s="54"/>
      <c r="I21" s="51"/>
      <c r="J21" s="77"/>
    </row>
    <row r="22" spans="1:10" s="1" customFormat="1" x14ac:dyDescent="0.2">
      <c r="A22" s="29" t="s">
        <v>72</v>
      </c>
      <c r="B22" s="28" t="s">
        <v>86</v>
      </c>
      <c r="C22" s="29" t="s">
        <v>11</v>
      </c>
      <c r="D22" s="30">
        <v>2</v>
      </c>
      <c r="E22" s="56">
        <v>2</v>
      </c>
      <c r="F22" s="57">
        <v>4000</v>
      </c>
      <c r="G22" s="51">
        <f t="shared" si="2"/>
        <v>8000</v>
      </c>
      <c r="H22" s="57"/>
      <c r="I22" s="51"/>
      <c r="J22" s="77"/>
    </row>
    <row r="23" spans="1:10" s="1" customFormat="1" x14ac:dyDescent="0.2">
      <c r="A23" s="29" t="s">
        <v>73</v>
      </c>
      <c r="B23" s="28" t="s">
        <v>87</v>
      </c>
      <c r="C23" s="29" t="s">
        <v>11</v>
      </c>
      <c r="D23" s="30">
        <v>2</v>
      </c>
      <c r="E23" s="56">
        <v>2</v>
      </c>
      <c r="F23" s="57">
        <v>4600</v>
      </c>
      <c r="G23" s="51">
        <f t="shared" si="2"/>
        <v>9200</v>
      </c>
      <c r="H23" s="57"/>
      <c r="I23" s="51"/>
      <c r="J23" s="77"/>
    </row>
    <row r="24" spans="1:10" s="1" customFormat="1" x14ac:dyDescent="0.2">
      <c r="A24" s="29" t="s">
        <v>74</v>
      </c>
      <c r="B24" s="12" t="s">
        <v>17</v>
      </c>
      <c r="C24" s="20" t="s">
        <v>11</v>
      </c>
      <c r="D24" s="13">
        <v>8</v>
      </c>
      <c r="E24" s="52">
        <v>8</v>
      </c>
      <c r="F24" s="54">
        <v>700</v>
      </c>
      <c r="G24" s="51">
        <f t="shared" si="2"/>
        <v>5600</v>
      </c>
      <c r="H24" s="54"/>
      <c r="I24" s="51"/>
      <c r="J24" s="77"/>
    </row>
    <row r="25" spans="1:10" s="1" customFormat="1" ht="27" customHeight="1" x14ac:dyDescent="0.2">
      <c r="A25" s="29" t="s">
        <v>75</v>
      </c>
      <c r="B25" s="31" t="s">
        <v>48</v>
      </c>
      <c r="C25" s="35" t="s">
        <v>11</v>
      </c>
      <c r="D25" s="35">
        <v>1</v>
      </c>
      <c r="E25" s="76" t="s">
        <v>105</v>
      </c>
      <c r="F25" s="58">
        <v>9000</v>
      </c>
      <c r="G25" s="51">
        <f t="shared" si="2"/>
        <v>9000</v>
      </c>
      <c r="H25" s="58"/>
      <c r="I25" s="51"/>
      <c r="J25" s="77" t="s">
        <v>106</v>
      </c>
    </row>
    <row r="26" spans="1:10" s="1" customFormat="1" x14ac:dyDescent="0.2">
      <c r="A26" s="29" t="s">
        <v>76</v>
      </c>
      <c r="B26" s="31" t="s">
        <v>41</v>
      </c>
      <c r="C26" s="35" t="s">
        <v>11</v>
      </c>
      <c r="D26" s="35">
        <v>5</v>
      </c>
      <c r="E26" s="60">
        <v>5</v>
      </c>
      <c r="F26" s="58">
        <v>3500</v>
      </c>
      <c r="G26" s="51">
        <f t="shared" si="2"/>
        <v>17500</v>
      </c>
      <c r="H26" s="58"/>
      <c r="I26" s="51"/>
    </row>
    <row r="27" spans="1:10" x14ac:dyDescent="0.25">
      <c r="A27" s="32" t="s">
        <v>77</v>
      </c>
      <c r="B27" s="33" t="s">
        <v>42</v>
      </c>
      <c r="C27" s="13" t="s">
        <v>19</v>
      </c>
      <c r="D27" s="13">
        <v>3</v>
      </c>
      <c r="E27" s="52">
        <v>3</v>
      </c>
      <c r="F27" s="59">
        <v>1400</v>
      </c>
      <c r="G27" s="51">
        <f t="shared" si="2"/>
        <v>4200</v>
      </c>
      <c r="H27" s="59"/>
      <c r="I27" s="51"/>
    </row>
    <row r="28" spans="1:10" s="1" customFormat="1" x14ac:dyDescent="0.2">
      <c r="A28" s="34"/>
      <c r="B28" s="16" t="s">
        <v>18</v>
      </c>
      <c r="C28" s="17"/>
      <c r="D28" s="18"/>
      <c r="E28" s="18"/>
      <c r="F28" s="22"/>
      <c r="G28" s="19"/>
      <c r="H28" s="22"/>
      <c r="I28" s="19"/>
    </row>
    <row r="29" spans="1:10" s="1" customFormat="1" x14ac:dyDescent="0.2">
      <c r="A29" s="29" t="s">
        <v>78</v>
      </c>
      <c r="B29" s="31" t="s">
        <v>20</v>
      </c>
      <c r="C29" s="35" t="s">
        <v>11</v>
      </c>
      <c r="D29" s="35">
        <v>3</v>
      </c>
      <c r="E29" s="60">
        <v>3</v>
      </c>
      <c r="F29" s="58">
        <v>65000</v>
      </c>
      <c r="G29" s="51">
        <f t="shared" ref="G29:G31" si="3">D29*F29</f>
        <v>195000</v>
      </c>
      <c r="H29" s="58"/>
      <c r="I29" s="51"/>
    </row>
    <row r="30" spans="1:10" s="1" customFormat="1" x14ac:dyDescent="0.2">
      <c r="A30" s="29" t="s">
        <v>88</v>
      </c>
      <c r="B30" s="31" t="s">
        <v>85</v>
      </c>
      <c r="C30" s="35" t="s">
        <v>11</v>
      </c>
      <c r="D30" s="35">
        <v>3</v>
      </c>
      <c r="E30" s="60">
        <v>3</v>
      </c>
      <c r="F30" s="58">
        <v>380000</v>
      </c>
      <c r="G30" s="51">
        <f t="shared" si="3"/>
        <v>1140000</v>
      </c>
      <c r="H30" s="58"/>
      <c r="I30" s="51"/>
    </row>
    <row r="31" spans="1:10" x14ac:dyDescent="0.25">
      <c r="A31" s="20" t="s">
        <v>92</v>
      </c>
      <c r="B31" s="31" t="s">
        <v>93</v>
      </c>
      <c r="C31" s="13" t="s">
        <v>11</v>
      </c>
      <c r="D31" s="21">
        <v>3</v>
      </c>
      <c r="E31" s="53">
        <v>3</v>
      </c>
      <c r="F31" s="51">
        <v>15000</v>
      </c>
      <c r="G31" s="51">
        <f t="shared" si="3"/>
        <v>45000</v>
      </c>
      <c r="H31" s="51"/>
      <c r="I31" s="51"/>
    </row>
    <row r="32" spans="1:10" x14ac:dyDescent="0.25">
      <c r="A32" s="15">
        <v>4</v>
      </c>
      <c r="B32" s="16" t="s">
        <v>8</v>
      </c>
      <c r="C32" s="17"/>
      <c r="D32" s="18"/>
      <c r="E32" s="18"/>
      <c r="F32" s="19"/>
      <c r="G32" s="19"/>
      <c r="H32" s="19"/>
      <c r="I32" s="19"/>
    </row>
    <row r="33" spans="1:9" x14ac:dyDescent="0.25">
      <c r="A33" s="20" t="s">
        <v>24</v>
      </c>
      <c r="B33" s="12" t="s">
        <v>33</v>
      </c>
      <c r="C33" s="20" t="s">
        <v>6</v>
      </c>
      <c r="D33" s="21">
        <v>1</v>
      </c>
      <c r="E33" s="53">
        <v>1</v>
      </c>
      <c r="F33" s="51">
        <v>44400</v>
      </c>
      <c r="G33" s="51">
        <f t="shared" ref="G33:G37" si="4">D33*F33</f>
        <v>44400</v>
      </c>
      <c r="H33" s="51"/>
      <c r="I33" s="51"/>
    </row>
    <row r="34" spans="1:9" x14ac:dyDescent="0.25">
      <c r="A34" s="20" t="s">
        <v>25</v>
      </c>
      <c r="B34" s="12" t="s">
        <v>34</v>
      </c>
      <c r="C34" s="20" t="s">
        <v>6</v>
      </c>
      <c r="D34" s="21">
        <v>1</v>
      </c>
      <c r="E34" s="53">
        <v>1</v>
      </c>
      <c r="F34" s="51">
        <v>10200</v>
      </c>
      <c r="G34" s="51">
        <f t="shared" si="4"/>
        <v>10200</v>
      </c>
      <c r="H34" s="51"/>
      <c r="I34" s="51"/>
    </row>
    <row r="35" spans="1:9" x14ac:dyDescent="0.25">
      <c r="A35" s="20" t="s">
        <v>26</v>
      </c>
      <c r="B35" s="12" t="s">
        <v>35</v>
      </c>
      <c r="C35" s="20" t="s">
        <v>6</v>
      </c>
      <c r="D35" s="21">
        <v>1</v>
      </c>
      <c r="E35" s="53">
        <v>1</v>
      </c>
      <c r="F35" s="51">
        <v>500</v>
      </c>
      <c r="G35" s="51">
        <f t="shared" si="4"/>
        <v>500</v>
      </c>
      <c r="H35" s="51"/>
      <c r="I35" s="51"/>
    </row>
    <row r="36" spans="1:9" x14ac:dyDescent="0.25">
      <c r="A36" s="20" t="s">
        <v>27</v>
      </c>
      <c r="B36" s="12" t="s">
        <v>37</v>
      </c>
      <c r="C36" s="20" t="s">
        <v>6</v>
      </c>
      <c r="D36" s="21">
        <v>1</v>
      </c>
      <c r="E36" s="53">
        <v>1</v>
      </c>
      <c r="F36" s="51">
        <v>950</v>
      </c>
      <c r="G36" s="51">
        <f t="shared" si="4"/>
        <v>950</v>
      </c>
      <c r="H36" s="51"/>
      <c r="I36" s="51"/>
    </row>
    <row r="37" spans="1:9" x14ac:dyDescent="0.25">
      <c r="A37" s="20" t="s">
        <v>28</v>
      </c>
      <c r="B37" s="36" t="s">
        <v>54</v>
      </c>
      <c r="C37" s="20" t="s">
        <v>6</v>
      </c>
      <c r="D37" s="21">
        <v>1</v>
      </c>
      <c r="E37" s="53">
        <v>1</v>
      </c>
      <c r="F37" s="51">
        <v>91000</v>
      </c>
      <c r="G37" s="51">
        <f t="shared" si="4"/>
        <v>91000</v>
      </c>
      <c r="H37" s="51"/>
      <c r="I37" s="51"/>
    </row>
    <row r="38" spans="1:9" x14ac:dyDescent="0.25">
      <c r="A38" s="15">
        <v>5</v>
      </c>
      <c r="B38" s="16" t="s">
        <v>9</v>
      </c>
      <c r="C38" s="17"/>
      <c r="D38" s="18"/>
      <c r="E38" s="18"/>
      <c r="F38" s="19"/>
      <c r="G38" s="19"/>
      <c r="H38" s="19"/>
      <c r="I38" s="19"/>
    </row>
    <row r="39" spans="1:9" x14ac:dyDescent="0.25">
      <c r="A39" s="20" t="s">
        <v>30</v>
      </c>
      <c r="B39" s="12" t="s">
        <v>23</v>
      </c>
      <c r="C39" s="20" t="s">
        <v>6</v>
      </c>
      <c r="D39" s="21">
        <v>1</v>
      </c>
      <c r="E39" s="53">
        <v>1</v>
      </c>
      <c r="F39" s="51">
        <v>158000</v>
      </c>
      <c r="G39" s="51">
        <f t="shared" ref="G39:G45" si="5">D39*F39</f>
        <v>158000</v>
      </c>
      <c r="H39" s="51"/>
      <c r="I39" s="51"/>
    </row>
    <row r="40" spans="1:9" x14ac:dyDescent="0.25">
      <c r="A40" s="20" t="s">
        <v>31</v>
      </c>
      <c r="B40" s="12" t="s">
        <v>29</v>
      </c>
      <c r="C40" s="20" t="s">
        <v>6</v>
      </c>
      <c r="D40" s="21">
        <v>1</v>
      </c>
      <c r="E40" s="53">
        <v>1</v>
      </c>
      <c r="F40" s="51">
        <v>11900</v>
      </c>
      <c r="G40" s="51">
        <f t="shared" si="5"/>
        <v>11900</v>
      </c>
      <c r="H40" s="51"/>
      <c r="I40" s="51"/>
    </row>
    <row r="41" spans="1:9" x14ac:dyDescent="0.25">
      <c r="A41" s="20" t="s">
        <v>32</v>
      </c>
      <c r="B41" s="12" t="s">
        <v>22</v>
      </c>
      <c r="C41" s="20" t="s">
        <v>11</v>
      </c>
      <c r="D41" s="21">
        <v>5</v>
      </c>
      <c r="E41" s="53">
        <v>5</v>
      </c>
      <c r="F41" s="51">
        <v>9880</v>
      </c>
      <c r="G41" s="51">
        <f t="shared" si="5"/>
        <v>49400</v>
      </c>
      <c r="H41" s="51"/>
      <c r="I41" s="51"/>
    </row>
    <row r="42" spans="1:9" x14ac:dyDescent="0.25">
      <c r="A42" s="20" t="s">
        <v>36</v>
      </c>
      <c r="B42" s="12" t="s">
        <v>16</v>
      </c>
      <c r="C42" s="20" t="s">
        <v>11</v>
      </c>
      <c r="D42" s="21">
        <v>4</v>
      </c>
      <c r="E42" s="53">
        <v>4</v>
      </c>
      <c r="F42" s="51">
        <v>1325</v>
      </c>
      <c r="G42" s="51">
        <f t="shared" si="5"/>
        <v>5300</v>
      </c>
      <c r="H42" s="51"/>
      <c r="I42" s="51"/>
    </row>
    <row r="43" spans="1:9" x14ac:dyDescent="0.25">
      <c r="A43" s="20" t="s">
        <v>53</v>
      </c>
      <c r="B43" s="12" t="s">
        <v>12</v>
      </c>
      <c r="C43" s="20" t="s">
        <v>13</v>
      </c>
      <c r="D43" s="21">
        <v>2900</v>
      </c>
      <c r="E43" s="53">
        <v>2900</v>
      </c>
      <c r="F43" s="51">
        <v>42</v>
      </c>
      <c r="G43" s="51">
        <f t="shared" si="5"/>
        <v>121800</v>
      </c>
      <c r="H43" s="51"/>
      <c r="I43" s="51"/>
    </row>
    <row r="44" spans="1:9" x14ac:dyDescent="0.25">
      <c r="A44" s="20" t="s">
        <v>79</v>
      </c>
      <c r="B44" s="12" t="s">
        <v>14</v>
      </c>
      <c r="C44" s="20" t="s">
        <v>13</v>
      </c>
      <c r="D44" s="21">
        <v>11188</v>
      </c>
      <c r="E44" s="53">
        <v>11188</v>
      </c>
      <c r="F44" s="51">
        <v>8.25</v>
      </c>
      <c r="G44" s="51">
        <f t="shared" si="5"/>
        <v>92301</v>
      </c>
      <c r="H44" s="51"/>
      <c r="I44" s="51"/>
    </row>
    <row r="45" spans="1:9" x14ac:dyDescent="0.25">
      <c r="A45" s="20" t="s">
        <v>80</v>
      </c>
      <c r="B45" s="12" t="s">
        <v>15</v>
      </c>
      <c r="C45" s="20" t="s">
        <v>13</v>
      </c>
      <c r="D45" s="21">
        <v>100</v>
      </c>
      <c r="E45" s="53">
        <v>100</v>
      </c>
      <c r="F45" s="51">
        <v>35</v>
      </c>
      <c r="G45" s="51">
        <f t="shared" si="5"/>
        <v>3500</v>
      </c>
      <c r="H45" s="51"/>
      <c r="I45" s="51"/>
    </row>
    <row r="46" spans="1:9" x14ac:dyDescent="0.25">
      <c r="A46" s="37" t="s">
        <v>81</v>
      </c>
      <c r="B46" s="92" t="s">
        <v>55</v>
      </c>
      <c r="C46" s="93"/>
      <c r="D46" s="93"/>
      <c r="E46" s="38"/>
      <c r="F46" s="39"/>
      <c r="G46" s="39"/>
      <c r="H46" s="39"/>
      <c r="I46" s="39"/>
    </row>
    <row r="47" spans="1:9" x14ac:dyDescent="0.25">
      <c r="A47" s="20" t="s">
        <v>82</v>
      </c>
      <c r="B47" s="12" t="s">
        <v>56</v>
      </c>
      <c r="C47" s="20" t="s">
        <v>11</v>
      </c>
      <c r="D47" s="21">
        <v>4</v>
      </c>
      <c r="E47" s="53">
        <v>4</v>
      </c>
      <c r="F47" s="51">
        <v>225</v>
      </c>
      <c r="G47" s="51">
        <f t="shared" ref="G47:G49" si="6">D47*F47</f>
        <v>900</v>
      </c>
      <c r="H47" s="51"/>
      <c r="I47" s="51"/>
    </row>
    <row r="48" spans="1:9" x14ac:dyDescent="0.25">
      <c r="A48" s="20" t="s">
        <v>83</v>
      </c>
      <c r="B48" s="12" t="s">
        <v>57</v>
      </c>
      <c r="C48" s="24" t="s">
        <v>58</v>
      </c>
      <c r="D48" s="21">
        <v>40</v>
      </c>
      <c r="E48" s="53">
        <v>40</v>
      </c>
      <c r="F48" s="51">
        <v>22.5</v>
      </c>
      <c r="G48" s="51">
        <f t="shared" si="6"/>
        <v>900</v>
      </c>
      <c r="H48" s="51"/>
      <c r="I48" s="51"/>
    </row>
    <row r="49" spans="1:13" x14ac:dyDescent="0.25">
      <c r="A49" s="20" t="s">
        <v>84</v>
      </c>
      <c r="B49" s="12" t="s">
        <v>59</v>
      </c>
      <c r="C49" s="24" t="s">
        <v>58</v>
      </c>
      <c r="D49" s="21">
        <v>40</v>
      </c>
      <c r="E49" s="53">
        <v>40</v>
      </c>
      <c r="F49" s="51">
        <v>22.5</v>
      </c>
      <c r="G49" s="51">
        <f t="shared" si="6"/>
        <v>900</v>
      </c>
      <c r="H49" s="51"/>
      <c r="I49" s="51"/>
    </row>
    <row r="50" spans="1:13" x14ac:dyDescent="0.25">
      <c r="A50" s="20">
        <v>6</v>
      </c>
      <c r="B50" s="40" t="s">
        <v>91</v>
      </c>
      <c r="C50" s="20" t="s">
        <v>6</v>
      </c>
      <c r="D50" s="21">
        <v>1</v>
      </c>
      <c r="E50" s="21">
        <v>1</v>
      </c>
      <c r="F50" s="14">
        <v>5000</v>
      </c>
      <c r="G50" s="14">
        <f t="shared" ref="G50:G51" si="7">D50*F50</f>
        <v>5000</v>
      </c>
      <c r="H50" s="14">
        <v>5000</v>
      </c>
      <c r="I50" s="14">
        <v>5000</v>
      </c>
    </row>
    <row r="51" spans="1:13" x14ac:dyDescent="0.25">
      <c r="A51" s="20">
        <v>7</v>
      </c>
      <c r="B51" s="41" t="s">
        <v>10</v>
      </c>
      <c r="C51" s="20" t="s">
        <v>6</v>
      </c>
      <c r="D51" s="13">
        <v>1</v>
      </c>
      <c r="E51" s="52">
        <v>1</v>
      </c>
      <c r="F51" s="51">
        <v>10000</v>
      </c>
      <c r="G51" s="51">
        <f t="shared" si="7"/>
        <v>10000</v>
      </c>
      <c r="H51" s="51"/>
      <c r="I51" s="51"/>
    </row>
    <row r="52" spans="1:13" x14ac:dyDescent="0.25">
      <c r="A52" s="95" t="s">
        <v>97</v>
      </c>
      <c r="B52" s="96"/>
      <c r="C52" s="96"/>
      <c r="D52" s="96"/>
      <c r="E52" s="96"/>
      <c r="F52" s="97"/>
      <c r="G52" s="42">
        <f>SUM(G6:G51)</f>
        <v>3771101</v>
      </c>
      <c r="H52" s="70"/>
      <c r="I52" s="62"/>
    </row>
    <row r="53" spans="1:13" x14ac:dyDescent="0.25">
      <c r="A53" s="20">
        <v>8</v>
      </c>
      <c r="B53" s="12" t="s">
        <v>96</v>
      </c>
      <c r="C53" s="43" t="s">
        <v>6</v>
      </c>
      <c r="D53" s="44">
        <v>0.1</v>
      </c>
      <c r="E53" s="63">
        <v>0.1</v>
      </c>
      <c r="F53" s="45"/>
      <c r="G53" s="14">
        <f>+G52*D53</f>
        <v>377110.10000000003</v>
      </c>
      <c r="H53" s="14"/>
      <c r="I53" s="51"/>
    </row>
    <row r="54" spans="1:13" x14ac:dyDescent="0.25">
      <c r="A54" s="98" t="s">
        <v>98</v>
      </c>
      <c r="B54" s="99"/>
      <c r="C54" s="99"/>
      <c r="D54" s="99"/>
      <c r="E54" s="99"/>
      <c r="F54" s="100"/>
      <c r="G54" s="46">
        <f>SUM(G52:G53)</f>
        <v>4148211.1</v>
      </c>
      <c r="H54" s="71"/>
      <c r="I54" s="61"/>
    </row>
    <row r="55" spans="1:13" x14ac:dyDescent="0.25">
      <c r="A55" s="4"/>
      <c r="B55" s="72"/>
      <c r="D55" s="5"/>
      <c r="E55" s="5"/>
      <c r="F55" s="6"/>
      <c r="G55" s="6"/>
      <c r="H55" s="6"/>
      <c r="I55" s="6"/>
    </row>
    <row r="56" spans="1:13" x14ac:dyDescent="0.25">
      <c r="A56" s="4"/>
      <c r="B56" s="94"/>
      <c r="C56" s="94"/>
      <c r="D56" s="94"/>
      <c r="E56" s="94"/>
      <c r="F56" s="94"/>
      <c r="G56" s="6"/>
      <c r="H56" s="73"/>
      <c r="I56" s="6"/>
    </row>
    <row r="57" spans="1:13" s="49" customFormat="1" ht="12.75" x14ac:dyDescent="0.2">
      <c r="A57" s="110" t="s">
        <v>99</v>
      </c>
      <c r="B57" s="110"/>
      <c r="C57" s="110"/>
      <c r="D57" s="110"/>
      <c r="E57" s="64"/>
      <c r="F57" s="65"/>
      <c r="G57" s="65"/>
      <c r="H57" s="66"/>
      <c r="I57" s="66"/>
      <c r="J57" s="47"/>
      <c r="K57" s="47"/>
      <c r="L57" s="48"/>
      <c r="M57" s="48"/>
    </row>
    <row r="58" spans="1:13" s="49" customFormat="1" ht="12.75" x14ac:dyDescent="0.2">
      <c r="A58" s="74"/>
      <c r="B58" s="74"/>
      <c r="C58" s="74"/>
      <c r="D58" s="74"/>
      <c r="E58" s="64"/>
      <c r="F58" s="65"/>
      <c r="G58" s="65"/>
      <c r="H58" s="66"/>
      <c r="I58" s="66"/>
      <c r="J58" s="47"/>
      <c r="K58" s="47"/>
      <c r="L58" s="48"/>
      <c r="M58" s="48"/>
    </row>
    <row r="59" spans="1:13" s="49" customFormat="1" ht="12.75" x14ac:dyDescent="0.2">
      <c r="A59" s="74"/>
      <c r="B59" s="74"/>
      <c r="C59" s="74"/>
      <c r="D59" s="74"/>
      <c r="E59" s="64"/>
      <c r="F59" s="65"/>
      <c r="G59" s="65"/>
      <c r="H59" s="66"/>
      <c r="I59" s="66"/>
      <c r="J59" s="47"/>
      <c r="K59" s="47"/>
      <c r="L59" s="48"/>
      <c r="M59" s="48"/>
    </row>
    <row r="60" spans="1:13" s="49" customFormat="1" ht="12.75" x14ac:dyDescent="0.2">
      <c r="A60" s="110" t="s">
        <v>100</v>
      </c>
      <c r="B60" s="110"/>
      <c r="C60" s="110"/>
      <c r="D60" s="110"/>
      <c r="E60" s="64"/>
      <c r="F60" s="65"/>
      <c r="G60" s="65"/>
      <c r="H60" s="66"/>
      <c r="I60" s="66"/>
      <c r="J60" s="47"/>
      <c r="K60" s="47"/>
      <c r="L60" s="48"/>
      <c r="M60" s="48"/>
    </row>
    <row r="61" spans="1:13" s="49" customFormat="1" ht="12.75" x14ac:dyDescent="0.2">
      <c r="A61" s="67"/>
      <c r="B61" s="68"/>
      <c r="C61" s="68"/>
      <c r="D61" s="67"/>
      <c r="E61" s="64"/>
      <c r="F61" s="65"/>
      <c r="G61" s="65"/>
      <c r="H61" s="66"/>
      <c r="I61" s="66"/>
      <c r="J61" s="47"/>
      <c r="K61" s="47"/>
      <c r="L61" s="48"/>
      <c r="M61" s="48"/>
    </row>
    <row r="62" spans="1:13" s="49" customFormat="1" ht="63.75" customHeight="1" x14ac:dyDescent="0.2">
      <c r="A62" s="78" t="s">
        <v>101</v>
      </c>
      <c r="B62" s="79"/>
      <c r="C62" s="79"/>
      <c r="D62" s="67"/>
      <c r="E62" s="64"/>
      <c r="F62" s="69"/>
      <c r="G62" s="69"/>
      <c r="H62" s="69"/>
      <c r="I62" s="69"/>
      <c r="J62" s="50"/>
      <c r="K62" s="50"/>
      <c r="L62" s="48"/>
      <c r="M62" s="48"/>
    </row>
  </sheetData>
  <sheetProtection algorithmName="SHA-512" hashValue="DPIEk7YRgqbuVadQEBu4xVXqSX3g3j7fJoSFKu+1w+euJTWlbf5Wq7h5Zs36Qppq7kDx6mGRLnd/mCLcY2Zbag==" saltValue="WiIX6hT5CyI0n0QSpRbj5A==" spinCount="100000" sheet="1" objects="1" scenarios="1" selectLockedCells="1"/>
  <mergeCells count="11">
    <mergeCell ref="A62:C62"/>
    <mergeCell ref="F1:G4"/>
    <mergeCell ref="H1:I4"/>
    <mergeCell ref="B46:D46"/>
    <mergeCell ref="B56:F56"/>
    <mergeCell ref="A52:F52"/>
    <mergeCell ref="A54:F54"/>
    <mergeCell ref="A1:E3"/>
    <mergeCell ref="A4:E4"/>
    <mergeCell ref="A57:D57"/>
    <mergeCell ref="A60:D60"/>
  </mergeCells>
  <pageMargins left="0" right="0" top="0" bottom="0" header="0.3" footer="0.3"/>
  <pageSetup scale="70" orientation="portrait" horizontalDpi="2400" verticalDpi="24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Form</vt:lpstr>
      <vt:lpstr>'Bid Form'!Print_Area</vt:lpstr>
    </vt:vector>
  </TitlesOfParts>
  <Company>McKim &amp; Creed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Achinelli</dc:creator>
  <cp:lastModifiedBy>Dave Janney</cp:lastModifiedBy>
  <cp:lastPrinted>2023-07-06T11:12:50Z</cp:lastPrinted>
  <dcterms:created xsi:type="dcterms:W3CDTF">2017-02-24T14:52:51Z</dcterms:created>
  <dcterms:modified xsi:type="dcterms:W3CDTF">2023-07-06T11:27:09Z</dcterms:modified>
</cp:coreProperties>
</file>