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ids, Proposals, Quotes\2021\21-TA003637DJ Cortez Gardens Subdivision Water Main Replacement\Working Docs\Solicitation Docs\"/>
    </mc:Choice>
  </mc:AlternateContent>
  <xr:revisionPtr revIDLastSave="0" documentId="13_ncr:1_{4124E82C-ECD8-436A-9483-A3460588374F}" xr6:coauthVersionLast="45" xr6:coauthVersionMax="45" xr10:uidLastSave="{00000000-0000-0000-0000-000000000000}"/>
  <bookViews>
    <workbookView xWindow="-28920" yWindow="-120" windowWidth="29040" windowHeight="15840" xr2:uid="{C586F7AF-B444-4A7E-BC9A-DC6D9EAD5B38}"/>
  </bookViews>
  <sheets>
    <sheet name="Cortez Gardens EOPC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1" l="1"/>
  <c r="G62" i="1"/>
  <c r="I61" i="1"/>
  <c r="G61" i="1"/>
  <c r="B61" i="1"/>
  <c r="B62" i="1" s="1"/>
  <c r="B63" i="1" s="1"/>
  <c r="I60" i="1"/>
  <c r="G60" i="1"/>
  <c r="G59" i="1"/>
  <c r="I57" i="1"/>
  <c r="G57" i="1"/>
  <c r="I56" i="1"/>
  <c r="G56" i="1"/>
  <c r="I55" i="1"/>
  <c r="G55" i="1"/>
  <c r="I54" i="1"/>
  <c r="G54" i="1"/>
  <c r="I53" i="1"/>
  <c r="G53" i="1"/>
  <c r="I52" i="1"/>
  <c r="G52" i="1"/>
  <c r="I51" i="1"/>
  <c r="G51" i="1"/>
  <c r="B51" i="1"/>
  <c r="B52" i="1" s="1"/>
  <c r="B53" i="1" s="1"/>
  <c r="B54" i="1" s="1"/>
  <c r="B55" i="1" s="1"/>
  <c r="B56" i="1" s="1"/>
  <c r="B57" i="1" s="1"/>
  <c r="I50" i="1"/>
  <c r="G50" i="1"/>
  <c r="I49" i="1"/>
  <c r="G49" i="1"/>
  <c r="I48" i="1"/>
  <c r="G48" i="1"/>
  <c r="I47" i="1"/>
  <c r="G47" i="1"/>
  <c r="I46" i="1"/>
  <c r="G46" i="1"/>
  <c r="I45" i="1"/>
  <c r="G45" i="1"/>
  <c r="I44" i="1"/>
  <c r="G44" i="1"/>
  <c r="I43" i="1"/>
  <c r="G43" i="1"/>
  <c r="I42" i="1"/>
  <c r="G42" i="1"/>
  <c r="I41" i="1"/>
  <c r="G41" i="1"/>
  <c r="B41" i="1"/>
  <c r="B42" i="1" s="1"/>
  <c r="B43" i="1" s="1"/>
  <c r="B44" i="1" s="1"/>
  <c r="B45" i="1" s="1"/>
  <c r="B46" i="1" s="1"/>
  <c r="B47" i="1" s="1"/>
  <c r="I40" i="1"/>
  <c r="G40" i="1"/>
  <c r="B40" i="1"/>
  <c r="I39" i="1"/>
  <c r="G39" i="1"/>
  <c r="B39" i="1"/>
  <c r="I38" i="1"/>
  <c r="I59" i="1" s="1"/>
  <c r="G38" i="1"/>
  <c r="I28" i="1"/>
  <c r="G28" i="1"/>
  <c r="B28" i="1"/>
  <c r="B29" i="1" s="1"/>
  <c r="I27" i="1"/>
  <c r="G27" i="1"/>
  <c r="B27" i="1"/>
  <c r="I26" i="1"/>
  <c r="G26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B17" i="1"/>
  <c r="B18" i="1" s="1"/>
  <c r="B19" i="1" s="1"/>
  <c r="B20" i="1" s="1"/>
  <c r="B21" i="1" s="1"/>
  <c r="B22" i="1" s="1"/>
  <c r="B23" i="1" s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B8" i="1"/>
  <c r="B9" i="1" s="1"/>
  <c r="B10" i="1" s="1"/>
  <c r="B11" i="1" s="1"/>
  <c r="B12" i="1" s="1"/>
  <c r="B13" i="1" s="1"/>
  <c r="I7" i="1"/>
  <c r="G7" i="1"/>
  <c r="B7" i="1"/>
  <c r="I6" i="1"/>
  <c r="G6" i="1"/>
  <c r="B6" i="1"/>
  <c r="I5" i="1"/>
  <c r="G5" i="1"/>
  <c r="B5" i="1"/>
  <c r="I4" i="1"/>
  <c r="I25" i="1" s="1"/>
  <c r="G4" i="1"/>
  <c r="G25" i="1" s="1"/>
  <c r="I63" i="1" l="1"/>
  <c r="I64" i="1" s="1"/>
  <c r="G30" i="1"/>
  <c r="G29" i="1"/>
  <c r="I29" i="1"/>
  <c r="I30" i="1"/>
  <c r="G64" i="1"/>
  <c r="G63" i="1"/>
</calcChain>
</file>

<file path=xl/sharedStrings.xml><?xml version="1.0" encoding="utf-8"?>
<sst xmlns="http://schemas.openxmlformats.org/spreadsheetml/2006/main" count="122" uniqueCount="41">
  <si>
    <t>APPENDIX K, BID PRICING FORM
21-TA003637 DJ, CORTEZ GARDENS SUBDIVISION WATER MAIN REPLACEMENT
COUNTY PROJECT NO. 6097270
BID A BASED ON 275 CALENDAR DAYS</t>
  </si>
  <si>
    <t>MCG
Engieers Opinion of Costs</t>
  </si>
  <si>
    <t>ITEM NO.</t>
  </si>
  <si>
    <t>DESCRIPTION</t>
  </si>
  <si>
    <t>UNITS</t>
  </si>
  <si>
    <t>QTY.</t>
  </si>
  <si>
    <t>UNIT PRICE
($)</t>
  </si>
  <si>
    <t>EXTENDED PRICE
($)</t>
  </si>
  <si>
    <t>Grout Abandoned 4" Pipe</t>
  </si>
  <si>
    <t>LF</t>
  </si>
  <si>
    <t>Grout Abandoned 6" Pipe</t>
  </si>
  <si>
    <t>F&amp;I 4" Caps</t>
  </si>
  <si>
    <t>EA</t>
  </si>
  <si>
    <t>F&amp;I 6" Caps</t>
  </si>
  <si>
    <t>F&amp;I 6" Polyvinyl Chloride (PVC) Pipe</t>
  </si>
  <si>
    <t>F&amp;I 6" Class 350 Ductile Iron (DIP) Pipe</t>
  </si>
  <si>
    <t>F&amp;I 6" Gate Valve</t>
  </si>
  <si>
    <t>F&amp;I 6" Sleeves</t>
  </si>
  <si>
    <t>F&amp;I Water Services Connection (Short 1" Polyethylene Pipe)</t>
  </si>
  <si>
    <t>F&amp;I Water Services Connection (Long 1" Polyethylene Pipe)</t>
  </si>
  <si>
    <t>Remove Water Meter Box Assembly</t>
  </si>
  <si>
    <t>F&amp;I Fire Hydrant Assembly</t>
  </si>
  <si>
    <t>F&amp;I Water Meter Box Assembly</t>
  </si>
  <si>
    <t>F&amp;I 6" X 6" Tee</t>
  </si>
  <si>
    <r>
      <t>F&amp;I 6" 45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</si>
  <si>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r>
      <t>F&amp;I 6" 90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 xml:space="preserve"> Bend</t>
    </r>
  </si>
  <si>
    <t>Re-Establish Residential Service Lines</t>
  </si>
  <si>
    <t>Maintenance of Traffic (MOT)</t>
  </si>
  <si>
    <t>LS</t>
  </si>
  <si>
    <t>Erosion And Sedimentation Control</t>
  </si>
  <si>
    <t>Restoration</t>
  </si>
  <si>
    <t>SubTotal Construction Cost</t>
  </si>
  <si>
    <t>Mobilization</t>
  </si>
  <si>
    <t>Miscellaneous Work &amp; Clean Up</t>
  </si>
  <si>
    <t>Record Drawings</t>
  </si>
  <si>
    <t>Contract Contingency (10% of Subtotal Construction Cost)</t>
  </si>
  <si>
    <t>%</t>
  </si>
  <si>
    <t>Total Construction Cost</t>
  </si>
  <si>
    <t>APPENDIX K, BID PRICING FORM
21-TA003637 DJ, CORTEZ GARDENS SUBDIVISION WATER MAIN REPLACEMENT
COUNTY PROJECT NO. 6097270
BID B BASED ON 365 CALENDAR DAYS</t>
  </si>
  <si>
    <t>BIDDER NAME______________________________________________</t>
  </si>
  <si>
    <t>BIDDER SIGNATURE_________________________________________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</si>
</sst>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8" x14ac:knownFonts="1">
    <font>
      <sz val="12"/>
      <color theme="1"/>
      <name val="Times New Roman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164" fontId="3" fillId="0" borderId="0" xfId="1" applyNumberFormat="1" applyFont="1" applyAlignment="1">
      <alignment horizontal="center" vertical="top"/>
    </xf>
    <xf numFmtId="0" fontId="3" fillId="0" borderId="0" xfId="1" applyFont="1"/>
    <xf numFmtId="0" fontId="5" fillId="3" borderId="2" xfId="1" applyFont="1" applyFill="1" applyBorder="1" applyAlignment="1">
      <alignment horizontal="center" vertical="top" wrapText="1"/>
    </xf>
    <xf numFmtId="0" fontId="5" fillId="3" borderId="3" xfId="1" applyFont="1" applyFill="1" applyBorder="1" applyAlignment="1">
      <alignment horizontal="center" vertical="top" wrapText="1"/>
    </xf>
    <xf numFmtId="38" fontId="5" fillId="3" borderId="3" xfId="1" applyNumberFormat="1" applyFont="1" applyFill="1" applyBorder="1" applyAlignment="1">
      <alignment horizontal="center" vertical="top" wrapText="1"/>
    </xf>
    <xf numFmtId="164" fontId="4" fillId="3" borderId="3" xfId="1" applyNumberFormat="1" applyFont="1" applyFill="1" applyBorder="1" applyAlignment="1">
      <alignment horizontal="center" vertical="top" wrapText="1"/>
    </xf>
    <xf numFmtId="164" fontId="4" fillId="3" borderId="4" xfId="1" applyNumberFormat="1" applyFont="1" applyFill="1" applyBorder="1" applyAlignment="1">
      <alignment horizontal="center" vertical="top" wrapText="1"/>
    </xf>
    <xf numFmtId="164" fontId="5" fillId="3" borderId="3" xfId="1" applyNumberFormat="1" applyFont="1" applyFill="1" applyBorder="1" applyAlignment="1">
      <alignment horizontal="center" vertical="top" wrapText="1"/>
    </xf>
    <xf numFmtId="164" fontId="5" fillId="3" borderId="5" xfId="1" applyNumberFormat="1" applyFont="1" applyFill="1" applyBorder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38" fontId="3" fillId="0" borderId="7" xfId="1" applyNumberFormat="1" applyFont="1" applyBorder="1" applyAlignment="1">
      <alignment horizontal="center"/>
    </xf>
    <xf numFmtId="164" fontId="6" fillId="2" borderId="7" xfId="1" applyNumberFormat="1" applyFont="1" applyFill="1" applyBorder="1" applyAlignment="1">
      <alignment horizontal="center" vertical="top"/>
    </xf>
    <xf numFmtId="164" fontId="6" fillId="2" borderId="8" xfId="1" applyNumberFormat="1" applyFont="1" applyFill="1" applyBorder="1" applyAlignment="1">
      <alignment horizontal="center" vertical="top"/>
    </xf>
    <xf numFmtId="7" fontId="3" fillId="0" borderId="7" xfId="1" applyNumberFormat="1" applyFont="1" applyBorder="1" applyProtection="1">
      <protection locked="0"/>
    </xf>
    <xf numFmtId="164" fontId="3" fillId="0" borderId="9" xfId="1" applyNumberFormat="1" applyFont="1" applyBorder="1" applyAlignment="1">
      <alignment horizontal="center" vertical="top"/>
    </xf>
    <xf numFmtId="0" fontId="3" fillId="0" borderId="10" xfId="1" applyFont="1" applyBorder="1" applyAlignment="1">
      <alignment horizontal="center"/>
    </xf>
    <xf numFmtId="0" fontId="3" fillId="0" borderId="11" xfId="1" applyFont="1" applyBorder="1"/>
    <xf numFmtId="3" fontId="3" fillId="0" borderId="11" xfId="1" applyNumberFormat="1" applyFont="1" applyBorder="1" applyAlignment="1">
      <alignment horizontal="center"/>
    </xf>
    <xf numFmtId="38" fontId="3" fillId="0" borderId="11" xfId="1" applyNumberFormat="1" applyFont="1" applyBorder="1" applyAlignment="1">
      <alignment horizontal="center"/>
    </xf>
    <xf numFmtId="164" fontId="6" fillId="2" borderId="11" xfId="1" applyNumberFormat="1" applyFont="1" applyFill="1" applyBorder="1" applyAlignment="1">
      <alignment horizontal="center" vertical="top"/>
    </xf>
    <xf numFmtId="164" fontId="6" fillId="2" borderId="12" xfId="1" applyNumberFormat="1" applyFont="1" applyFill="1" applyBorder="1" applyAlignment="1">
      <alignment horizontal="center" vertical="top"/>
    </xf>
    <xf numFmtId="7" fontId="3" fillId="0" borderId="11" xfId="1" applyNumberFormat="1" applyFont="1" applyBorder="1" applyProtection="1">
      <protection locked="0"/>
    </xf>
    <xf numFmtId="164" fontId="3" fillId="0" borderId="13" xfId="1" applyNumberFormat="1" applyFont="1" applyBorder="1" applyAlignment="1">
      <alignment horizontal="center" vertical="top"/>
    </xf>
    <xf numFmtId="0" fontId="3" fillId="0" borderId="11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3" fillId="0" borderId="15" xfId="1" applyFont="1" applyBorder="1"/>
    <xf numFmtId="0" fontId="3" fillId="0" borderId="15" xfId="1" applyFont="1" applyBorder="1" applyAlignment="1">
      <alignment horizontal="center"/>
    </xf>
    <xf numFmtId="38" fontId="3" fillId="0" borderId="15" xfId="1" applyNumberFormat="1" applyFont="1" applyBorder="1" applyAlignment="1">
      <alignment horizontal="center"/>
    </xf>
    <xf numFmtId="164" fontId="6" fillId="2" borderId="15" xfId="1" applyNumberFormat="1" applyFont="1" applyFill="1" applyBorder="1" applyAlignment="1">
      <alignment horizontal="center" vertical="top"/>
    </xf>
    <xf numFmtId="164" fontId="6" fillId="2" borderId="16" xfId="1" applyNumberFormat="1" applyFont="1" applyFill="1" applyBorder="1" applyAlignment="1">
      <alignment horizontal="center" vertical="top"/>
    </xf>
    <xf numFmtId="164" fontId="3" fillId="0" borderId="17" xfId="1" applyNumberFormat="1" applyFont="1" applyBorder="1" applyAlignment="1">
      <alignment horizontal="center" vertical="top"/>
    </xf>
    <xf numFmtId="0" fontId="3" fillId="0" borderId="0" xfId="1" applyFont="1" applyAlignment="1">
      <alignment horizontal="center"/>
    </xf>
    <xf numFmtId="0" fontId="3" fillId="4" borderId="2" xfId="1" applyFont="1" applyFill="1" applyBorder="1" applyAlignment="1">
      <alignment horizontal="center"/>
    </xf>
    <xf numFmtId="0" fontId="5" fillId="4" borderId="3" xfId="1" applyFont="1" applyFill="1" applyBorder="1"/>
    <xf numFmtId="0" fontId="3" fillId="4" borderId="3" xfId="1" applyFont="1" applyFill="1" applyBorder="1" applyAlignment="1">
      <alignment horizontal="center"/>
    </xf>
    <xf numFmtId="38" fontId="3" fillId="4" borderId="3" xfId="1" applyNumberFormat="1" applyFont="1" applyFill="1" applyBorder="1" applyAlignment="1">
      <alignment horizontal="center"/>
    </xf>
    <xf numFmtId="164" fontId="6" fillId="4" borderId="4" xfId="1" applyNumberFormat="1" applyFont="1" applyFill="1" applyBorder="1" applyAlignment="1">
      <alignment horizontal="center" vertical="top"/>
    </xf>
    <xf numFmtId="164" fontId="4" fillId="4" borderId="3" xfId="1" applyNumberFormat="1" applyFont="1" applyFill="1" applyBorder="1" applyAlignment="1">
      <alignment horizontal="center" vertical="top"/>
    </xf>
    <xf numFmtId="164" fontId="5" fillId="4" borderId="18" xfId="1" applyNumberFormat="1" applyFont="1" applyFill="1" applyBorder="1" applyAlignment="1">
      <alignment horizontal="center" vertical="top"/>
    </xf>
    <xf numFmtId="1" fontId="3" fillId="0" borderId="7" xfId="1" applyNumberFormat="1" applyFont="1" applyBorder="1" applyAlignment="1">
      <alignment horizontal="center"/>
    </xf>
    <xf numFmtId="7" fontId="3" fillId="0" borderId="7" xfId="1" applyNumberFormat="1" applyFont="1" applyBorder="1" applyAlignment="1" applyProtection="1">
      <alignment horizontal="center"/>
      <protection locked="0"/>
    </xf>
    <xf numFmtId="1" fontId="3" fillId="0" borderId="11" xfId="1" applyNumberFormat="1" applyFont="1" applyBorder="1" applyAlignment="1">
      <alignment horizontal="center"/>
    </xf>
    <xf numFmtId="7" fontId="3" fillId="0" borderId="11" xfId="1" applyNumberFormat="1" applyFont="1" applyBorder="1" applyAlignment="1" applyProtection="1">
      <alignment horizontal="center"/>
      <protection locked="0"/>
    </xf>
    <xf numFmtId="9" fontId="3" fillId="0" borderId="15" xfId="1" applyNumberFormat="1" applyFont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5" fillId="3" borderId="3" xfId="1" applyFont="1" applyFill="1" applyBorder="1"/>
    <xf numFmtId="0" fontId="3" fillId="3" borderId="3" xfId="1" applyFont="1" applyFill="1" applyBorder="1" applyAlignment="1">
      <alignment horizontal="center"/>
    </xf>
    <xf numFmtId="38" fontId="3" fillId="3" borderId="3" xfId="1" applyNumberFormat="1" applyFont="1" applyFill="1" applyBorder="1" applyAlignment="1">
      <alignment horizontal="center"/>
    </xf>
    <xf numFmtId="164" fontId="6" fillId="3" borderId="4" xfId="1" applyNumberFormat="1" applyFont="1" applyFill="1" applyBorder="1" applyAlignment="1">
      <alignment horizontal="center" vertical="top"/>
    </xf>
    <xf numFmtId="164" fontId="4" fillId="3" borderId="4" xfId="1" applyNumberFormat="1" applyFont="1" applyFill="1" applyBorder="1" applyAlignment="1">
      <alignment horizontal="center" vertical="top"/>
    </xf>
    <xf numFmtId="0" fontId="3" fillId="3" borderId="4" xfId="1" applyFont="1" applyFill="1" applyBorder="1"/>
    <xf numFmtId="164" fontId="5" fillId="3" borderId="5" xfId="1" applyNumberFormat="1" applyFont="1" applyFill="1" applyBorder="1" applyAlignment="1">
      <alignment horizontal="center" vertical="top"/>
    </xf>
    <xf numFmtId="0" fontId="5" fillId="0" borderId="0" xfId="1" applyFont="1"/>
    <xf numFmtId="38" fontId="3" fillId="0" borderId="0" xfId="1" applyNumberFormat="1" applyFont="1" applyAlignment="1">
      <alignment horizontal="center"/>
    </xf>
    <xf numFmtId="0" fontId="3" fillId="0" borderId="0" xfId="1" applyFont="1" applyAlignment="1">
      <alignment vertical="top" wrapText="1"/>
    </xf>
    <xf numFmtId="0" fontId="5" fillId="5" borderId="2" xfId="1" applyFont="1" applyFill="1" applyBorder="1" applyAlignment="1">
      <alignment horizontal="center" vertical="top" wrapText="1"/>
    </xf>
    <xf numFmtId="0" fontId="5" fillId="5" borderId="3" xfId="1" applyFont="1" applyFill="1" applyBorder="1" applyAlignment="1">
      <alignment horizontal="center" vertical="top" wrapText="1"/>
    </xf>
    <xf numFmtId="38" fontId="5" fillId="5" borderId="3" xfId="1" applyNumberFormat="1" applyFont="1" applyFill="1" applyBorder="1" applyAlignment="1">
      <alignment horizontal="center" vertical="top" wrapText="1"/>
    </xf>
    <xf numFmtId="164" fontId="4" fillId="5" borderId="3" xfId="1" applyNumberFormat="1" applyFont="1" applyFill="1" applyBorder="1" applyAlignment="1">
      <alignment horizontal="center" vertical="top" wrapText="1"/>
    </xf>
    <xf numFmtId="164" fontId="4" fillId="5" borderId="4" xfId="1" applyNumberFormat="1" applyFont="1" applyFill="1" applyBorder="1" applyAlignment="1">
      <alignment horizontal="center" vertical="top" wrapText="1"/>
    </xf>
    <xf numFmtId="164" fontId="5" fillId="5" borderId="3" xfId="1" applyNumberFormat="1" applyFont="1" applyFill="1" applyBorder="1" applyAlignment="1">
      <alignment horizontal="center" vertical="top" wrapText="1"/>
    </xf>
    <xf numFmtId="164" fontId="5" fillId="5" borderId="5" xfId="1" applyNumberFormat="1" applyFont="1" applyFill="1" applyBorder="1" applyAlignment="1">
      <alignment horizontal="center" vertical="top" wrapText="1"/>
    </xf>
    <xf numFmtId="0" fontId="3" fillId="5" borderId="2" xfId="1" applyFont="1" applyFill="1" applyBorder="1" applyAlignment="1">
      <alignment horizontal="center"/>
    </xf>
    <xf numFmtId="0" fontId="5" fillId="5" borderId="3" xfId="1" applyFont="1" applyFill="1" applyBorder="1"/>
    <xf numFmtId="0" fontId="3" fillId="5" borderId="3" xfId="1" applyFont="1" applyFill="1" applyBorder="1" applyAlignment="1">
      <alignment horizontal="center"/>
    </xf>
    <xf numFmtId="38" fontId="3" fillId="5" borderId="3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 vertical="top"/>
    </xf>
    <xf numFmtId="164" fontId="4" fillId="5" borderId="4" xfId="1" applyNumberFormat="1" applyFont="1" applyFill="1" applyBorder="1" applyAlignment="1">
      <alignment horizontal="center" vertical="top"/>
    </xf>
    <xf numFmtId="0" fontId="3" fillId="5" borderId="4" xfId="1" applyFont="1" applyFill="1" applyBorder="1"/>
    <xf numFmtId="164" fontId="5" fillId="5" borderId="5" xfId="1" applyNumberFormat="1" applyFont="1" applyFill="1" applyBorder="1" applyAlignment="1">
      <alignment horizontal="center" vertical="top"/>
    </xf>
    <xf numFmtId="0" fontId="3" fillId="0" borderId="0" xfId="1" applyFont="1" applyAlignment="1">
      <alignment horizontal="left"/>
    </xf>
    <xf numFmtId="0" fontId="5" fillId="0" borderId="0" xfId="1" applyFont="1" applyAlignment="1" applyProtection="1">
      <alignment horizontal="left"/>
      <protection locked="0"/>
    </xf>
    <xf numFmtId="0" fontId="2" fillId="0" borderId="0" xfId="1" applyFont="1" applyAlignment="1">
      <alignment horizontal="left" wrapText="1"/>
    </xf>
    <xf numFmtId="164" fontId="4" fillId="2" borderId="1" xfId="1" applyNumberFormat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/>
    </xf>
  </cellXfs>
  <cellStyles count="2">
    <cellStyle name="Normal" xfId="0" builtinId="0"/>
    <cellStyle name="Normal_ConstructionCostMagellanDrWLImp" xfId="1" xr:uid="{C288C81A-67E4-48F6-9BCF-93C0316AB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90AF7-4545-46AE-BB57-86AD85063B7A}">
  <sheetPr>
    <pageSetUpPr fitToPage="1"/>
  </sheetPr>
  <dimension ref="B1:J72"/>
  <sheetViews>
    <sheetView tabSelected="1" topLeftCell="B1" workbookViewId="0">
      <selection activeCell="H53" sqref="H53"/>
    </sheetView>
  </sheetViews>
  <sheetFormatPr defaultColWidth="8" defaultRowHeight="12.75" x14ac:dyDescent="0.2"/>
  <cols>
    <col min="1" max="1" width="0" style="2" hidden="1" customWidth="1"/>
    <col min="2" max="2" width="9.375" style="35" customWidth="1"/>
    <col min="3" max="3" width="42.125" style="2" customWidth="1"/>
    <col min="4" max="4" width="6.875" style="35" customWidth="1"/>
    <col min="5" max="5" width="7.25" style="57" customWidth="1"/>
    <col min="6" max="7" width="10.375" style="1" hidden="1" customWidth="1"/>
    <col min="8" max="8" width="8.625" style="2" customWidth="1"/>
    <col min="9" max="9" width="12" style="2" customWidth="1"/>
    <col min="10" max="16384" width="8" style="2"/>
  </cols>
  <sheetData>
    <row r="1" spans="2:9" ht="78.75" customHeight="1" x14ac:dyDescent="0.25">
      <c r="B1" s="76" t="s">
        <v>0</v>
      </c>
      <c r="C1" s="76"/>
      <c r="D1" s="76"/>
      <c r="E1" s="76"/>
    </row>
    <row r="2" spans="2:9" ht="30.75" customHeight="1" thickBot="1" x14ac:dyDescent="0.25">
      <c r="B2" s="2"/>
      <c r="D2" s="2"/>
      <c r="E2" s="2"/>
      <c r="F2" s="77" t="s">
        <v>1</v>
      </c>
      <c r="G2" s="77"/>
      <c r="H2" s="78"/>
      <c r="I2" s="78"/>
    </row>
    <row r="3" spans="2:9" s="10" customFormat="1" ht="45" customHeight="1" thickBot="1" x14ac:dyDescent="0.3">
      <c r="B3" s="3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7" t="s">
        <v>7</v>
      </c>
      <c r="H3" s="8" t="s">
        <v>6</v>
      </c>
      <c r="I3" s="9" t="s">
        <v>7</v>
      </c>
    </row>
    <row r="4" spans="2:9" ht="12.75" customHeight="1" x14ac:dyDescent="0.2">
      <c r="B4" s="11">
        <v>1</v>
      </c>
      <c r="C4" s="12" t="s">
        <v>8</v>
      </c>
      <c r="D4" s="13" t="s">
        <v>9</v>
      </c>
      <c r="E4" s="14">
        <v>1654</v>
      </c>
      <c r="F4" s="15">
        <v>24</v>
      </c>
      <c r="G4" s="16">
        <f>$E4*F4</f>
        <v>39696</v>
      </c>
      <c r="H4" s="17"/>
      <c r="I4" s="18">
        <f>$E4*H4</f>
        <v>0</v>
      </c>
    </row>
    <row r="5" spans="2:9" ht="12.75" customHeight="1" x14ac:dyDescent="0.2">
      <c r="B5" s="19">
        <f t="shared" ref="B5:B13" si="0">1+B4</f>
        <v>2</v>
      </c>
      <c r="C5" s="20" t="s">
        <v>10</v>
      </c>
      <c r="D5" s="21" t="s">
        <v>9</v>
      </c>
      <c r="E5" s="22">
        <v>45</v>
      </c>
      <c r="F5" s="23">
        <v>28</v>
      </c>
      <c r="G5" s="24">
        <f t="shared" ref="G5:G23" si="1">$E5*F5</f>
        <v>1260</v>
      </c>
      <c r="H5" s="25"/>
      <c r="I5" s="26">
        <f t="shared" ref="I5:I23" si="2">$E5*H5</f>
        <v>0</v>
      </c>
    </row>
    <row r="6" spans="2:9" ht="12.75" customHeight="1" x14ac:dyDescent="0.2">
      <c r="B6" s="19">
        <f t="shared" si="0"/>
        <v>3</v>
      </c>
      <c r="C6" s="20" t="s">
        <v>11</v>
      </c>
      <c r="D6" s="21" t="s">
        <v>12</v>
      </c>
      <c r="E6" s="22">
        <v>4</v>
      </c>
      <c r="F6" s="23">
        <v>1450</v>
      </c>
      <c r="G6" s="24">
        <f t="shared" si="1"/>
        <v>5800</v>
      </c>
      <c r="H6" s="25"/>
      <c r="I6" s="26">
        <f t="shared" si="2"/>
        <v>0</v>
      </c>
    </row>
    <row r="7" spans="2:9" ht="12.75" customHeight="1" x14ac:dyDescent="0.2">
      <c r="B7" s="19">
        <f t="shared" si="0"/>
        <v>4</v>
      </c>
      <c r="C7" s="20" t="s">
        <v>13</v>
      </c>
      <c r="D7" s="21" t="s">
        <v>12</v>
      </c>
      <c r="E7" s="22">
        <v>1</v>
      </c>
      <c r="F7" s="23">
        <v>1750</v>
      </c>
      <c r="G7" s="24">
        <f t="shared" si="1"/>
        <v>1750</v>
      </c>
      <c r="H7" s="25"/>
      <c r="I7" s="26">
        <f t="shared" si="2"/>
        <v>0</v>
      </c>
    </row>
    <row r="8" spans="2:9" ht="12.75" customHeight="1" x14ac:dyDescent="0.2">
      <c r="B8" s="19">
        <f t="shared" si="0"/>
        <v>5</v>
      </c>
      <c r="C8" s="20" t="s">
        <v>14</v>
      </c>
      <c r="D8" s="21" t="s">
        <v>9</v>
      </c>
      <c r="E8" s="22">
        <v>533</v>
      </c>
      <c r="F8" s="23">
        <v>64</v>
      </c>
      <c r="G8" s="24">
        <f t="shared" si="1"/>
        <v>34112</v>
      </c>
      <c r="H8" s="25"/>
      <c r="I8" s="26">
        <f t="shared" si="2"/>
        <v>0</v>
      </c>
    </row>
    <row r="9" spans="2:9" ht="12.75" customHeight="1" x14ac:dyDescent="0.2">
      <c r="B9" s="19">
        <f t="shared" si="0"/>
        <v>6</v>
      </c>
      <c r="C9" s="20" t="s">
        <v>15</v>
      </c>
      <c r="D9" s="21" t="s">
        <v>9</v>
      </c>
      <c r="E9" s="22">
        <v>720</v>
      </c>
      <c r="F9" s="23">
        <v>100</v>
      </c>
      <c r="G9" s="24">
        <f t="shared" si="1"/>
        <v>72000</v>
      </c>
      <c r="H9" s="25"/>
      <c r="I9" s="26">
        <f t="shared" si="2"/>
        <v>0</v>
      </c>
    </row>
    <row r="10" spans="2:9" ht="12.75" customHeight="1" x14ac:dyDescent="0.2">
      <c r="B10" s="19">
        <f t="shared" si="0"/>
        <v>7</v>
      </c>
      <c r="C10" s="20" t="s">
        <v>16</v>
      </c>
      <c r="D10" s="27" t="s">
        <v>12</v>
      </c>
      <c r="E10" s="22">
        <v>11</v>
      </c>
      <c r="F10" s="23">
        <v>2800</v>
      </c>
      <c r="G10" s="24">
        <f t="shared" si="1"/>
        <v>30800</v>
      </c>
      <c r="H10" s="25"/>
      <c r="I10" s="26">
        <f t="shared" si="2"/>
        <v>0</v>
      </c>
    </row>
    <row r="11" spans="2:9" ht="12.75" customHeight="1" x14ac:dyDescent="0.2">
      <c r="B11" s="19">
        <f t="shared" si="0"/>
        <v>8</v>
      </c>
      <c r="C11" s="20" t="s">
        <v>17</v>
      </c>
      <c r="D11" s="27" t="s">
        <v>12</v>
      </c>
      <c r="E11" s="22">
        <v>6</v>
      </c>
      <c r="F11" s="23">
        <v>2600</v>
      </c>
      <c r="G11" s="24">
        <f t="shared" si="1"/>
        <v>15600</v>
      </c>
      <c r="H11" s="25"/>
      <c r="I11" s="26">
        <f t="shared" si="2"/>
        <v>0</v>
      </c>
    </row>
    <row r="12" spans="2:9" ht="12.75" customHeight="1" x14ac:dyDescent="0.2">
      <c r="B12" s="19">
        <f t="shared" si="0"/>
        <v>9</v>
      </c>
      <c r="C12" s="20" t="s">
        <v>18</v>
      </c>
      <c r="D12" s="27" t="s">
        <v>12</v>
      </c>
      <c r="E12" s="22">
        <v>18</v>
      </c>
      <c r="F12" s="23">
        <v>1450</v>
      </c>
      <c r="G12" s="24">
        <f t="shared" si="1"/>
        <v>26100</v>
      </c>
      <c r="H12" s="25"/>
      <c r="I12" s="26">
        <f t="shared" si="2"/>
        <v>0</v>
      </c>
    </row>
    <row r="13" spans="2:9" ht="12.75" customHeight="1" x14ac:dyDescent="0.2">
      <c r="B13" s="19">
        <f t="shared" si="0"/>
        <v>10</v>
      </c>
      <c r="C13" s="20" t="s">
        <v>19</v>
      </c>
      <c r="D13" s="27" t="s">
        <v>12</v>
      </c>
      <c r="E13" s="22">
        <v>13</v>
      </c>
      <c r="F13" s="23">
        <v>2650</v>
      </c>
      <c r="G13" s="24">
        <f t="shared" si="1"/>
        <v>34450</v>
      </c>
      <c r="H13" s="25"/>
      <c r="I13" s="26">
        <f t="shared" si="2"/>
        <v>0</v>
      </c>
    </row>
    <row r="14" spans="2:9" ht="12.75" customHeight="1" x14ac:dyDescent="0.2">
      <c r="B14" s="19">
        <v>11</v>
      </c>
      <c r="C14" s="20" t="s">
        <v>20</v>
      </c>
      <c r="D14" s="27" t="s">
        <v>12</v>
      </c>
      <c r="E14" s="22">
        <v>70</v>
      </c>
      <c r="F14" s="23">
        <v>250</v>
      </c>
      <c r="G14" s="24">
        <f t="shared" si="1"/>
        <v>17500</v>
      </c>
      <c r="H14" s="25"/>
      <c r="I14" s="26">
        <f t="shared" si="2"/>
        <v>0</v>
      </c>
    </row>
    <row r="15" spans="2:9" ht="12.75" customHeight="1" x14ac:dyDescent="0.2">
      <c r="B15" s="19">
        <v>12</v>
      </c>
      <c r="C15" s="20" t="s">
        <v>21</v>
      </c>
      <c r="D15" s="27" t="s">
        <v>12</v>
      </c>
      <c r="E15" s="22">
        <v>2</v>
      </c>
      <c r="F15" s="23">
        <v>7300</v>
      </c>
      <c r="G15" s="24">
        <f t="shared" si="1"/>
        <v>14600</v>
      </c>
      <c r="H15" s="25"/>
      <c r="I15" s="26">
        <f t="shared" si="2"/>
        <v>0</v>
      </c>
    </row>
    <row r="16" spans="2:9" ht="12.75" customHeight="1" x14ac:dyDescent="0.2">
      <c r="B16" s="19">
        <v>13</v>
      </c>
      <c r="C16" s="20" t="s">
        <v>22</v>
      </c>
      <c r="D16" s="27" t="s">
        <v>12</v>
      </c>
      <c r="E16" s="22">
        <v>32</v>
      </c>
      <c r="F16" s="23">
        <v>950</v>
      </c>
      <c r="G16" s="24">
        <f t="shared" si="1"/>
        <v>30400</v>
      </c>
      <c r="H16" s="25"/>
      <c r="I16" s="26">
        <f t="shared" si="2"/>
        <v>0</v>
      </c>
    </row>
    <row r="17" spans="2:10" ht="12.75" customHeight="1" x14ac:dyDescent="0.2">
      <c r="B17" s="19">
        <f t="shared" ref="B17:B23" si="3">1+B16</f>
        <v>14</v>
      </c>
      <c r="C17" s="20" t="s">
        <v>23</v>
      </c>
      <c r="D17" s="27" t="s">
        <v>12</v>
      </c>
      <c r="E17" s="22">
        <v>5</v>
      </c>
      <c r="F17" s="23">
        <v>1300</v>
      </c>
      <c r="G17" s="24">
        <f t="shared" si="1"/>
        <v>6500</v>
      </c>
      <c r="H17" s="25"/>
      <c r="I17" s="26">
        <f t="shared" si="2"/>
        <v>0</v>
      </c>
    </row>
    <row r="18" spans="2:10" ht="12.75" customHeight="1" x14ac:dyDescent="0.2">
      <c r="B18" s="19">
        <f t="shared" si="3"/>
        <v>15</v>
      </c>
      <c r="C18" s="20" t="s">
        <v>24</v>
      </c>
      <c r="D18" s="27" t="s">
        <v>12</v>
      </c>
      <c r="E18" s="22">
        <v>13</v>
      </c>
      <c r="F18" s="23">
        <v>1200</v>
      </c>
      <c r="G18" s="24">
        <f t="shared" si="1"/>
        <v>15600</v>
      </c>
      <c r="H18" s="25"/>
      <c r="I18" s="26">
        <f t="shared" si="2"/>
        <v>0</v>
      </c>
    </row>
    <row r="19" spans="2:10" ht="12.75" customHeight="1" x14ac:dyDescent="0.2">
      <c r="B19" s="19">
        <f t="shared" si="3"/>
        <v>16</v>
      </c>
      <c r="C19" s="20" t="s">
        <v>25</v>
      </c>
      <c r="D19" s="27" t="s">
        <v>12</v>
      </c>
      <c r="E19" s="22">
        <v>3</v>
      </c>
      <c r="F19" s="23">
        <v>1750</v>
      </c>
      <c r="G19" s="24">
        <f t="shared" si="1"/>
        <v>5250</v>
      </c>
      <c r="H19" s="25"/>
      <c r="I19" s="26">
        <f t="shared" si="2"/>
        <v>0</v>
      </c>
    </row>
    <row r="20" spans="2:10" ht="12.75" customHeight="1" x14ac:dyDescent="0.2">
      <c r="B20" s="19">
        <f t="shared" si="3"/>
        <v>17</v>
      </c>
      <c r="C20" s="20" t="s">
        <v>26</v>
      </c>
      <c r="D20" s="27" t="s">
        <v>12</v>
      </c>
      <c r="E20" s="22">
        <v>32</v>
      </c>
      <c r="F20" s="23">
        <v>1850</v>
      </c>
      <c r="G20" s="24">
        <f t="shared" si="1"/>
        <v>59200</v>
      </c>
      <c r="H20" s="25"/>
      <c r="I20" s="26">
        <f t="shared" si="2"/>
        <v>0</v>
      </c>
    </row>
    <row r="21" spans="2:10" ht="12.75" customHeight="1" x14ac:dyDescent="0.2">
      <c r="B21" s="19">
        <f t="shared" si="3"/>
        <v>18</v>
      </c>
      <c r="C21" s="20" t="s">
        <v>27</v>
      </c>
      <c r="D21" s="27" t="s">
        <v>28</v>
      </c>
      <c r="E21" s="22">
        <v>1</v>
      </c>
      <c r="F21" s="23">
        <v>19500</v>
      </c>
      <c r="G21" s="24">
        <f t="shared" si="1"/>
        <v>19500</v>
      </c>
      <c r="H21" s="25"/>
      <c r="I21" s="26">
        <f t="shared" si="2"/>
        <v>0</v>
      </c>
    </row>
    <row r="22" spans="2:10" ht="12.75" customHeight="1" x14ac:dyDescent="0.2">
      <c r="B22" s="19">
        <f t="shared" si="3"/>
        <v>19</v>
      </c>
      <c r="C22" s="20" t="s">
        <v>29</v>
      </c>
      <c r="D22" s="27" t="s">
        <v>28</v>
      </c>
      <c r="E22" s="22">
        <v>1</v>
      </c>
      <c r="F22" s="23">
        <v>4500</v>
      </c>
      <c r="G22" s="24">
        <f t="shared" si="1"/>
        <v>4500</v>
      </c>
      <c r="H22" s="25"/>
      <c r="I22" s="26">
        <f t="shared" si="2"/>
        <v>0</v>
      </c>
    </row>
    <row r="23" spans="2:10" ht="12.75" customHeight="1" x14ac:dyDescent="0.2">
      <c r="B23" s="19">
        <f t="shared" si="3"/>
        <v>20</v>
      </c>
      <c r="C23" s="20" t="s">
        <v>30</v>
      </c>
      <c r="D23" s="27" t="s">
        <v>28</v>
      </c>
      <c r="E23" s="22">
        <v>1</v>
      </c>
      <c r="F23" s="23">
        <v>115000</v>
      </c>
      <c r="G23" s="24">
        <f t="shared" si="1"/>
        <v>115000</v>
      </c>
      <c r="H23" s="25"/>
      <c r="I23" s="26">
        <f t="shared" si="2"/>
        <v>0</v>
      </c>
    </row>
    <row r="24" spans="2:10" ht="12.75" customHeight="1" thickBot="1" x14ac:dyDescent="0.25">
      <c r="B24" s="28"/>
      <c r="C24" s="29"/>
      <c r="D24" s="30"/>
      <c r="E24" s="31"/>
      <c r="F24" s="32"/>
      <c r="G24" s="33"/>
      <c r="H24" s="30"/>
      <c r="I24" s="34"/>
      <c r="J24" s="35"/>
    </row>
    <row r="25" spans="2:10" ht="12.75" customHeight="1" thickBot="1" x14ac:dyDescent="0.25">
      <c r="B25" s="36"/>
      <c r="C25" s="37" t="s">
        <v>31</v>
      </c>
      <c r="D25" s="38"/>
      <c r="E25" s="39"/>
      <c r="F25" s="40"/>
      <c r="G25" s="41">
        <f>SUM(G4:G24)</f>
        <v>549618</v>
      </c>
      <c r="H25" s="38"/>
      <c r="I25" s="42">
        <f>SUM(I4:I24)</f>
        <v>0</v>
      </c>
      <c r="J25" s="35"/>
    </row>
    <row r="26" spans="2:10" ht="12.75" customHeight="1" x14ac:dyDescent="0.2">
      <c r="B26" s="11">
        <v>21</v>
      </c>
      <c r="C26" s="12" t="s">
        <v>32</v>
      </c>
      <c r="D26" s="13" t="s">
        <v>28</v>
      </c>
      <c r="E26" s="43">
        <v>1</v>
      </c>
      <c r="F26" s="15">
        <v>43461.8</v>
      </c>
      <c r="G26" s="16">
        <f>$E26*F26</f>
        <v>43461.8</v>
      </c>
      <c r="H26" s="44"/>
      <c r="I26" s="18">
        <f>$E26*H26</f>
        <v>0</v>
      </c>
      <c r="J26" s="35"/>
    </row>
    <row r="27" spans="2:10" ht="12.75" customHeight="1" x14ac:dyDescent="0.2">
      <c r="B27" s="19">
        <f>B26+1</f>
        <v>22</v>
      </c>
      <c r="C27" s="20" t="s">
        <v>33</v>
      </c>
      <c r="D27" s="27" t="s">
        <v>28</v>
      </c>
      <c r="E27" s="45">
        <v>1</v>
      </c>
      <c r="F27" s="23">
        <v>43461.8</v>
      </c>
      <c r="G27" s="24">
        <f>$E27*F27</f>
        <v>43461.8</v>
      </c>
      <c r="H27" s="46"/>
      <c r="I27" s="26">
        <f>$E27*H27</f>
        <v>0</v>
      </c>
      <c r="J27" s="35"/>
    </row>
    <row r="28" spans="2:10" ht="12.75" customHeight="1" x14ac:dyDescent="0.2">
      <c r="B28" s="19">
        <f>B27+1</f>
        <v>23</v>
      </c>
      <c r="C28" s="20" t="s">
        <v>34</v>
      </c>
      <c r="D28" s="27" t="s">
        <v>28</v>
      </c>
      <c r="E28" s="45">
        <v>1</v>
      </c>
      <c r="F28" s="23">
        <v>13038.539999999999</v>
      </c>
      <c r="G28" s="24">
        <f>$E28*F28</f>
        <v>13038.539999999999</v>
      </c>
      <c r="H28" s="46"/>
      <c r="I28" s="26">
        <f>$E28*H28</f>
        <v>0</v>
      </c>
      <c r="J28" s="35"/>
    </row>
    <row r="29" spans="2:10" ht="12.75" customHeight="1" thickBot="1" x14ac:dyDescent="0.25">
      <c r="B29" s="28">
        <f>B28+1</f>
        <v>24</v>
      </c>
      <c r="C29" s="29" t="s">
        <v>35</v>
      </c>
      <c r="D29" s="30" t="s">
        <v>36</v>
      </c>
      <c r="E29" s="47">
        <v>0.1</v>
      </c>
      <c r="F29" s="32"/>
      <c r="G29" s="33">
        <f>$E29*G25</f>
        <v>54961.8</v>
      </c>
      <c r="H29" s="30"/>
      <c r="I29" s="34">
        <f>$E29*I25</f>
        <v>0</v>
      </c>
      <c r="J29" s="35"/>
    </row>
    <row r="30" spans="2:10" ht="12.75" customHeight="1" thickBot="1" x14ac:dyDescent="0.25">
      <c r="B30" s="48"/>
      <c r="C30" s="49" t="s">
        <v>37</v>
      </c>
      <c r="D30" s="50"/>
      <c r="E30" s="51"/>
      <c r="F30" s="52"/>
      <c r="G30" s="53">
        <f>SUM(G25+G26+G27+G28+G29)</f>
        <v>704541.94000000018</v>
      </c>
      <c r="H30" s="54"/>
      <c r="I30" s="55">
        <f>SUM(I25+I26+I27+I28+I29)</f>
        <v>0</v>
      </c>
      <c r="J30" s="35"/>
    </row>
    <row r="31" spans="2:10" x14ac:dyDescent="0.2">
      <c r="C31" s="56"/>
    </row>
    <row r="32" spans="2:10" x14ac:dyDescent="0.2">
      <c r="B32" s="58"/>
      <c r="C32" s="58"/>
      <c r="D32" s="58"/>
      <c r="E32" s="58"/>
      <c r="F32" s="58"/>
      <c r="G32" s="58"/>
    </row>
    <row r="33" spans="2:9" x14ac:dyDescent="0.2">
      <c r="B33" s="58"/>
      <c r="C33" s="58"/>
      <c r="D33" s="58"/>
      <c r="E33" s="58"/>
      <c r="F33" s="58"/>
      <c r="G33" s="58"/>
    </row>
    <row r="35" spans="2:9" ht="87" customHeight="1" x14ac:dyDescent="0.25">
      <c r="B35" s="76" t="s">
        <v>38</v>
      </c>
      <c r="C35" s="76"/>
      <c r="D35" s="76"/>
      <c r="E35" s="76"/>
    </row>
    <row r="36" spans="2:9" ht="30" customHeight="1" thickBot="1" x14ac:dyDescent="0.25">
      <c r="F36" s="77" t="s">
        <v>1</v>
      </c>
      <c r="G36" s="77"/>
    </row>
    <row r="37" spans="2:9" ht="45" customHeight="1" thickBot="1" x14ac:dyDescent="0.25">
      <c r="B37" s="59" t="s">
        <v>2</v>
      </c>
      <c r="C37" s="60" t="s">
        <v>3</v>
      </c>
      <c r="D37" s="60" t="s">
        <v>4</v>
      </c>
      <c r="E37" s="61" t="s">
        <v>5</v>
      </c>
      <c r="F37" s="62" t="s">
        <v>6</v>
      </c>
      <c r="G37" s="63" t="s">
        <v>7</v>
      </c>
      <c r="H37" s="64" t="s">
        <v>6</v>
      </c>
      <c r="I37" s="65" t="s">
        <v>7</v>
      </c>
    </row>
    <row r="38" spans="2:9" ht="12.75" customHeight="1" x14ac:dyDescent="0.2">
      <c r="B38" s="11">
        <v>1</v>
      </c>
      <c r="C38" s="12" t="s">
        <v>8</v>
      </c>
      <c r="D38" s="13" t="s">
        <v>9</v>
      </c>
      <c r="E38" s="14">
        <v>1654</v>
      </c>
      <c r="F38" s="15">
        <v>24</v>
      </c>
      <c r="G38" s="16">
        <f>$E38*F38</f>
        <v>39696</v>
      </c>
      <c r="H38" s="17"/>
      <c r="I38" s="18">
        <f>$E38*H38</f>
        <v>0</v>
      </c>
    </row>
    <row r="39" spans="2:9" ht="12.75" customHeight="1" x14ac:dyDescent="0.2">
      <c r="B39" s="19">
        <f t="shared" ref="B39:B47" si="4">1+B38</f>
        <v>2</v>
      </c>
      <c r="C39" s="20" t="s">
        <v>10</v>
      </c>
      <c r="D39" s="21" t="s">
        <v>9</v>
      </c>
      <c r="E39" s="22">
        <v>45</v>
      </c>
      <c r="F39" s="23">
        <v>28</v>
      </c>
      <c r="G39" s="24">
        <f t="shared" ref="G39:G57" si="5">$E39*F39</f>
        <v>1260</v>
      </c>
      <c r="H39" s="25"/>
      <c r="I39" s="26">
        <f t="shared" ref="I39:I57" si="6">$E39*H39</f>
        <v>0</v>
      </c>
    </row>
    <row r="40" spans="2:9" ht="12.75" customHeight="1" x14ac:dyDescent="0.2">
      <c r="B40" s="19">
        <f t="shared" si="4"/>
        <v>3</v>
      </c>
      <c r="C40" s="20" t="s">
        <v>11</v>
      </c>
      <c r="D40" s="21" t="s">
        <v>12</v>
      </c>
      <c r="E40" s="22">
        <v>4</v>
      </c>
      <c r="F40" s="23">
        <v>1450</v>
      </c>
      <c r="G40" s="24">
        <f t="shared" si="5"/>
        <v>5800</v>
      </c>
      <c r="H40" s="25"/>
      <c r="I40" s="26">
        <f t="shared" si="6"/>
        <v>0</v>
      </c>
    </row>
    <row r="41" spans="2:9" ht="12.75" customHeight="1" x14ac:dyDescent="0.2">
      <c r="B41" s="19">
        <f t="shared" si="4"/>
        <v>4</v>
      </c>
      <c r="C41" s="20" t="s">
        <v>13</v>
      </c>
      <c r="D41" s="21" t="s">
        <v>12</v>
      </c>
      <c r="E41" s="22">
        <v>1</v>
      </c>
      <c r="F41" s="23">
        <v>1750</v>
      </c>
      <c r="G41" s="24">
        <f t="shared" si="5"/>
        <v>1750</v>
      </c>
      <c r="H41" s="25"/>
      <c r="I41" s="26">
        <f t="shared" si="6"/>
        <v>0</v>
      </c>
    </row>
    <row r="42" spans="2:9" ht="12.75" customHeight="1" x14ac:dyDescent="0.2">
      <c r="B42" s="19">
        <f t="shared" si="4"/>
        <v>5</v>
      </c>
      <c r="C42" s="20" t="s">
        <v>14</v>
      </c>
      <c r="D42" s="21" t="s">
        <v>9</v>
      </c>
      <c r="E42" s="22">
        <v>533</v>
      </c>
      <c r="F42" s="23">
        <v>64</v>
      </c>
      <c r="G42" s="24">
        <f t="shared" si="5"/>
        <v>34112</v>
      </c>
      <c r="H42" s="25"/>
      <c r="I42" s="26">
        <f t="shared" si="6"/>
        <v>0</v>
      </c>
    </row>
    <row r="43" spans="2:9" ht="12.75" customHeight="1" x14ac:dyDescent="0.2">
      <c r="B43" s="19">
        <f t="shared" si="4"/>
        <v>6</v>
      </c>
      <c r="C43" s="20" t="s">
        <v>15</v>
      </c>
      <c r="D43" s="21" t="s">
        <v>9</v>
      </c>
      <c r="E43" s="22">
        <v>720</v>
      </c>
      <c r="F43" s="23">
        <v>100</v>
      </c>
      <c r="G43" s="24">
        <f t="shared" si="5"/>
        <v>72000</v>
      </c>
      <c r="H43" s="25"/>
      <c r="I43" s="26">
        <f t="shared" si="6"/>
        <v>0</v>
      </c>
    </row>
    <row r="44" spans="2:9" ht="12.75" customHeight="1" x14ac:dyDescent="0.2">
      <c r="B44" s="19">
        <f t="shared" si="4"/>
        <v>7</v>
      </c>
      <c r="C44" s="20" t="s">
        <v>16</v>
      </c>
      <c r="D44" s="27" t="s">
        <v>12</v>
      </c>
      <c r="E44" s="22">
        <v>11</v>
      </c>
      <c r="F44" s="23">
        <v>2800</v>
      </c>
      <c r="G44" s="24">
        <f t="shared" si="5"/>
        <v>30800</v>
      </c>
      <c r="H44" s="25"/>
      <c r="I44" s="26">
        <f t="shared" si="6"/>
        <v>0</v>
      </c>
    </row>
    <row r="45" spans="2:9" ht="12.75" customHeight="1" x14ac:dyDescent="0.2">
      <c r="B45" s="19">
        <f t="shared" si="4"/>
        <v>8</v>
      </c>
      <c r="C45" s="20" t="s">
        <v>17</v>
      </c>
      <c r="D45" s="27" t="s">
        <v>12</v>
      </c>
      <c r="E45" s="22">
        <v>6</v>
      </c>
      <c r="F45" s="23">
        <v>2600</v>
      </c>
      <c r="G45" s="24">
        <f t="shared" si="5"/>
        <v>15600</v>
      </c>
      <c r="H45" s="25"/>
      <c r="I45" s="26">
        <f t="shared" si="6"/>
        <v>0</v>
      </c>
    </row>
    <row r="46" spans="2:9" ht="12.75" customHeight="1" x14ac:dyDescent="0.2">
      <c r="B46" s="19">
        <f t="shared" si="4"/>
        <v>9</v>
      </c>
      <c r="C46" s="20" t="s">
        <v>18</v>
      </c>
      <c r="D46" s="27" t="s">
        <v>12</v>
      </c>
      <c r="E46" s="22">
        <v>18</v>
      </c>
      <c r="F46" s="23">
        <v>1450</v>
      </c>
      <c r="G46" s="24">
        <f t="shared" si="5"/>
        <v>26100</v>
      </c>
      <c r="H46" s="25"/>
      <c r="I46" s="26">
        <f t="shared" si="6"/>
        <v>0</v>
      </c>
    </row>
    <row r="47" spans="2:9" ht="12.75" customHeight="1" x14ac:dyDescent="0.2">
      <c r="B47" s="19">
        <f t="shared" si="4"/>
        <v>10</v>
      </c>
      <c r="C47" s="20" t="s">
        <v>19</v>
      </c>
      <c r="D47" s="27" t="s">
        <v>12</v>
      </c>
      <c r="E47" s="22">
        <v>13</v>
      </c>
      <c r="F47" s="23">
        <v>2650</v>
      </c>
      <c r="G47" s="24">
        <f t="shared" si="5"/>
        <v>34450</v>
      </c>
      <c r="H47" s="25"/>
      <c r="I47" s="26">
        <f t="shared" si="6"/>
        <v>0</v>
      </c>
    </row>
    <row r="48" spans="2:9" ht="12.75" customHeight="1" x14ac:dyDescent="0.2">
      <c r="B48" s="19">
        <v>11</v>
      </c>
      <c r="C48" s="20" t="s">
        <v>20</v>
      </c>
      <c r="D48" s="27" t="s">
        <v>12</v>
      </c>
      <c r="E48" s="22">
        <v>70</v>
      </c>
      <c r="F48" s="23">
        <v>250</v>
      </c>
      <c r="G48" s="24">
        <f t="shared" si="5"/>
        <v>17500</v>
      </c>
      <c r="H48" s="25"/>
      <c r="I48" s="26">
        <f t="shared" si="6"/>
        <v>0</v>
      </c>
    </row>
    <row r="49" spans="2:9" ht="12.75" customHeight="1" x14ac:dyDescent="0.2">
      <c r="B49" s="19">
        <v>12</v>
      </c>
      <c r="C49" s="20" t="s">
        <v>21</v>
      </c>
      <c r="D49" s="27" t="s">
        <v>12</v>
      </c>
      <c r="E49" s="22">
        <v>2</v>
      </c>
      <c r="F49" s="23">
        <v>7300</v>
      </c>
      <c r="G49" s="24">
        <f t="shared" si="5"/>
        <v>14600</v>
      </c>
      <c r="H49" s="25"/>
      <c r="I49" s="26">
        <f t="shared" si="6"/>
        <v>0</v>
      </c>
    </row>
    <row r="50" spans="2:9" ht="12.75" customHeight="1" x14ac:dyDescent="0.2">
      <c r="B50" s="19">
        <v>13</v>
      </c>
      <c r="C50" s="20" t="s">
        <v>22</v>
      </c>
      <c r="D50" s="27" t="s">
        <v>12</v>
      </c>
      <c r="E50" s="22">
        <v>32</v>
      </c>
      <c r="F50" s="23">
        <v>950</v>
      </c>
      <c r="G50" s="24">
        <f t="shared" si="5"/>
        <v>30400</v>
      </c>
      <c r="H50" s="25"/>
      <c r="I50" s="26">
        <f t="shared" si="6"/>
        <v>0</v>
      </c>
    </row>
    <row r="51" spans="2:9" ht="12.75" customHeight="1" x14ac:dyDescent="0.2">
      <c r="B51" s="19">
        <f t="shared" ref="B51:B57" si="7">1+B50</f>
        <v>14</v>
      </c>
      <c r="C51" s="20" t="s">
        <v>23</v>
      </c>
      <c r="D51" s="27" t="s">
        <v>12</v>
      </c>
      <c r="E51" s="22">
        <v>5</v>
      </c>
      <c r="F51" s="23">
        <v>1300</v>
      </c>
      <c r="G51" s="24">
        <f t="shared" si="5"/>
        <v>6500</v>
      </c>
      <c r="H51" s="25"/>
      <c r="I51" s="26">
        <f t="shared" si="6"/>
        <v>0</v>
      </c>
    </row>
    <row r="52" spans="2:9" ht="12.75" customHeight="1" x14ac:dyDescent="0.2">
      <c r="B52" s="19">
        <f t="shared" si="7"/>
        <v>15</v>
      </c>
      <c r="C52" s="20" t="s">
        <v>24</v>
      </c>
      <c r="D52" s="27" t="s">
        <v>12</v>
      </c>
      <c r="E52" s="22">
        <v>13</v>
      </c>
      <c r="F52" s="23">
        <v>1200</v>
      </c>
      <c r="G52" s="24">
        <f t="shared" si="5"/>
        <v>15600</v>
      </c>
      <c r="H52" s="25"/>
      <c r="I52" s="26">
        <f t="shared" si="6"/>
        <v>0</v>
      </c>
    </row>
    <row r="53" spans="2:9" ht="12.75" customHeight="1" x14ac:dyDescent="0.2">
      <c r="B53" s="19">
        <f t="shared" si="7"/>
        <v>16</v>
      </c>
      <c r="C53" s="20" t="s">
        <v>25</v>
      </c>
      <c r="D53" s="27" t="s">
        <v>12</v>
      </c>
      <c r="E53" s="22">
        <v>3</v>
      </c>
      <c r="F53" s="23">
        <v>1750</v>
      </c>
      <c r="G53" s="24">
        <f t="shared" si="5"/>
        <v>5250</v>
      </c>
      <c r="H53" s="25"/>
      <c r="I53" s="26">
        <f t="shared" si="6"/>
        <v>0</v>
      </c>
    </row>
    <row r="54" spans="2:9" ht="12.75" customHeight="1" x14ac:dyDescent="0.2">
      <c r="B54" s="19">
        <f t="shared" si="7"/>
        <v>17</v>
      </c>
      <c r="C54" s="20" t="s">
        <v>26</v>
      </c>
      <c r="D54" s="27" t="s">
        <v>12</v>
      </c>
      <c r="E54" s="22">
        <v>32</v>
      </c>
      <c r="F54" s="23">
        <v>1850</v>
      </c>
      <c r="G54" s="24">
        <f t="shared" si="5"/>
        <v>59200</v>
      </c>
      <c r="H54" s="25"/>
      <c r="I54" s="26">
        <f t="shared" si="6"/>
        <v>0</v>
      </c>
    </row>
    <row r="55" spans="2:9" ht="12.75" customHeight="1" x14ac:dyDescent="0.2">
      <c r="B55" s="19">
        <f t="shared" si="7"/>
        <v>18</v>
      </c>
      <c r="C55" s="20" t="s">
        <v>27</v>
      </c>
      <c r="D55" s="27" t="s">
        <v>28</v>
      </c>
      <c r="E55" s="22">
        <v>1</v>
      </c>
      <c r="F55" s="23">
        <v>19500</v>
      </c>
      <c r="G55" s="24">
        <f t="shared" si="5"/>
        <v>19500</v>
      </c>
      <c r="H55" s="25"/>
      <c r="I55" s="26">
        <f t="shared" si="6"/>
        <v>0</v>
      </c>
    </row>
    <row r="56" spans="2:9" ht="12.75" customHeight="1" x14ac:dyDescent="0.2">
      <c r="B56" s="19">
        <f t="shared" si="7"/>
        <v>19</v>
      </c>
      <c r="C56" s="20" t="s">
        <v>29</v>
      </c>
      <c r="D56" s="27" t="s">
        <v>28</v>
      </c>
      <c r="E56" s="22">
        <v>1</v>
      </c>
      <c r="F56" s="23">
        <v>4500</v>
      </c>
      <c r="G56" s="24">
        <f t="shared" si="5"/>
        <v>4500</v>
      </c>
      <c r="H56" s="25"/>
      <c r="I56" s="26">
        <f t="shared" si="6"/>
        <v>0</v>
      </c>
    </row>
    <row r="57" spans="2:9" ht="12.75" customHeight="1" x14ac:dyDescent="0.2">
      <c r="B57" s="19">
        <f t="shared" si="7"/>
        <v>20</v>
      </c>
      <c r="C57" s="20" t="s">
        <v>30</v>
      </c>
      <c r="D57" s="27" t="s">
        <v>28</v>
      </c>
      <c r="E57" s="22">
        <v>1</v>
      </c>
      <c r="F57" s="23">
        <v>115000</v>
      </c>
      <c r="G57" s="24">
        <f t="shared" si="5"/>
        <v>115000</v>
      </c>
      <c r="H57" s="25"/>
      <c r="I57" s="26">
        <f t="shared" si="6"/>
        <v>0</v>
      </c>
    </row>
    <row r="58" spans="2:9" ht="12.75" customHeight="1" thickBot="1" x14ac:dyDescent="0.25">
      <c r="B58" s="28"/>
      <c r="C58" s="29"/>
      <c r="D58" s="30"/>
      <c r="E58" s="31"/>
      <c r="F58" s="32"/>
      <c r="G58" s="33"/>
      <c r="H58" s="30"/>
      <c r="I58" s="34"/>
    </row>
    <row r="59" spans="2:9" ht="12.75" customHeight="1" thickBot="1" x14ac:dyDescent="0.25">
      <c r="B59" s="36"/>
      <c r="C59" s="37" t="s">
        <v>31</v>
      </c>
      <c r="D59" s="38"/>
      <c r="E59" s="39"/>
      <c r="F59" s="40"/>
      <c r="G59" s="41">
        <f>SUM(G38:G58)</f>
        <v>549618</v>
      </c>
      <c r="H59" s="38"/>
      <c r="I59" s="42">
        <f>SUM(I38:I58)</f>
        <v>0</v>
      </c>
    </row>
    <row r="60" spans="2:9" ht="12.75" customHeight="1" x14ac:dyDescent="0.2">
      <c r="B60" s="11">
        <v>21</v>
      </c>
      <c r="C60" s="12" t="s">
        <v>32</v>
      </c>
      <c r="D60" s="13" t="s">
        <v>28</v>
      </c>
      <c r="E60" s="43">
        <v>1</v>
      </c>
      <c r="F60" s="15">
        <v>43461.8</v>
      </c>
      <c r="G60" s="16">
        <f>$E60*F60</f>
        <v>43461.8</v>
      </c>
      <c r="H60" s="44"/>
      <c r="I60" s="18">
        <f>$E60*H60</f>
        <v>0</v>
      </c>
    </row>
    <row r="61" spans="2:9" ht="12.75" customHeight="1" x14ac:dyDescent="0.2">
      <c r="B61" s="19">
        <f>B60+1</f>
        <v>22</v>
      </c>
      <c r="C61" s="20" t="s">
        <v>33</v>
      </c>
      <c r="D61" s="27" t="s">
        <v>28</v>
      </c>
      <c r="E61" s="45">
        <v>1</v>
      </c>
      <c r="F61" s="23">
        <v>43461.8</v>
      </c>
      <c r="G61" s="24">
        <f>$E61*F61</f>
        <v>43461.8</v>
      </c>
      <c r="H61" s="46"/>
      <c r="I61" s="26">
        <f>$E61*H61</f>
        <v>0</v>
      </c>
    </row>
    <row r="62" spans="2:9" ht="12.75" customHeight="1" x14ac:dyDescent="0.2">
      <c r="B62" s="19">
        <f>B61+1</f>
        <v>23</v>
      </c>
      <c r="C62" s="20" t="s">
        <v>34</v>
      </c>
      <c r="D62" s="27" t="s">
        <v>28</v>
      </c>
      <c r="E62" s="45">
        <v>1</v>
      </c>
      <c r="F62" s="23">
        <v>13038.539999999999</v>
      </c>
      <c r="G62" s="24">
        <f>$E62*F62</f>
        <v>13038.539999999999</v>
      </c>
      <c r="H62" s="46"/>
      <c r="I62" s="26">
        <f>$E62*H62</f>
        <v>0</v>
      </c>
    </row>
    <row r="63" spans="2:9" ht="12.75" customHeight="1" thickBot="1" x14ac:dyDescent="0.25">
      <c r="B63" s="28">
        <f>B62+1</f>
        <v>24</v>
      </c>
      <c r="C63" s="29" t="s">
        <v>35</v>
      </c>
      <c r="D63" s="30" t="s">
        <v>36</v>
      </c>
      <c r="E63" s="47">
        <v>0.1</v>
      </c>
      <c r="F63" s="32"/>
      <c r="G63" s="33">
        <f>$E63*G59</f>
        <v>54961.8</v>
      </c>
      <c r="H63" s="30"/>
      <c r="I63" s="34">
        <f>$E63*I59</f>
        <v>0</v>
      </c>
    </row>
    <row r="64" spans="2:9" ht="12.75" customHeight="1" thickBot="1" x14ac:dyDescent="0.25">
      <c r="B64" s="66"/>
      <c r="C64" s="67" t="s">
        <v>37</v>
      </c>
      <c r="D64" s="68"/>
      <c r="E64" s="69"/>
      <c r="F64" s="70"/>
      <c r="G64" s="71">
        <f>SUM(G59+G60+G61+G62+G63)</f>
        <v>704541.94000000018</v>
      </c>
      <c r="H64" s="72"/>
      <c r="I64" s="73">
        <f>SUM(I59+I60+I61+I62+I63)</f>
        <v>0</v>
      </c>
    </row>
    <row r="68" spans="2:3" x14ac:dyDescent="0.2">
      <c r="B68" s="75" t="s">
        <v>39</v>
      </c>
      <c r="C68" s="75"/>
    </row>
    <row r="69" spans="2:3" x14ac:dyDescent="0.2">
      <c r="B69" s="74"/>
      <c r="C69" s="74"/>
    </row>
    <row r="70" spans="2:3" x14ac:dyDescent="0.2">
      <c r="B70" s="74"/>
      <c r="C70" s="74"/>
    </row>
    <row r="71" spans="2:3" x14ac:dyDescent="0.2">
      <c r="B71" s="75" t="s">
        <v>40</v>
      </c>
      <c r="C71" s="75"/>
    </row>
    <row r="72" spans="2:3" x14ac:dyDescent="0.2">
      <c r="B72" s="74"/>
      <c r="C72" s="74"/>
    </row>
  </sheetData>
  <sheetProtection algorithmName="SHA-512" hashValue="y/+41cxqn0ffXdYbK3S3kaSO7U4WRw61VVBghX3qe35ZiFBki0+IaLbGoU6iS/dXFgk+tNNHAxLTkDZpDhFKCQ==" saltValue="Suzqy+iyItoWg98+onDFPQ==" spinCount="100000" sheet="1" selectLockedCells="1"/>
  <mergeCells count="7">
    <mergeCell ref="B71:C71"/>
    <mergeCell ref="B1:E1"/>
    <mergeCell ref="F2:G2"/>
    <mergeCell ref="H2:I2"/>
    <mergeCell ref="B35:E35"/>
    <mergeCell ref="F36:G36"/>
    <mergeCell ref="B68:C68"/>
  </mergeCells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Cortez Gardens EOPCC</vt:lpstr>
    </vt:vector>
  </TitlesOfParts>
  <Company>Manatee County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Janney</dc:creator>
  <cp:lastModifiedBy>Dave Janney</cp:lastModifiedBy>
  <dcterms:created xsi:type="dcterms:W3CDTF">2021-02-10T20:50:58Z</dcterms:created>
  <dcterms:modified xsi:type="dcterms:W3CDTF">2021-02-10T20:53:07Z</dcterms:modified>
</cp:coreProperties>
</file>