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8\18-R069731GL ADA Transit Pads\Due Diligence\"/>
    </mc:Choice>
  </mc:AlternateContent>
  <bookViews>
    <workbookView xWindow="0" yWindow="0" windowWidth="28800" windowHeight="127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6" i="1" l="1"/>
  <c r="AO35" i="1"/>
  <c r="AO34" i="1"/>
  <c r="AO33" i="1"/>
  <c r="AO32" i="1"/>
  <c r="AO31" i="1"/>
  <c r="AL31" i="1"/>
  <c r="AL30" i="1"/>
  <c r="AO30" i="1" s="1"/>
  <c r="AO29" i="1"/>
  <c r="AL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G36" i="1"/>
  <c r="AG35" i="1"/>
  <c r="AG34" i="1"/>
  <c r="AG33" i="1"/>
  <c r="AG32" i="1"/>
  <c r="AG31" i="1"/>
  <c r="AD31" i="1"/>
  <c r="AD30" i="1"/>
  <c r="AG30" i="1" s="1"/>
  <c r="AG29" i="1"/>
  <c r="AD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Y36" i="1"/>
  <c r="Y35" i="1"/>
  <c r="Y34" i="1"/>
  <c r="Y33" i="1"/>
  <c r="Y32" i="1"/>
  <c r="V31" i="1"/>
  <c r="Y31" i="1" s="1"/>
  <c r="V30" i="1"/>
  <c r="Y30" i="1" s="1"/>
  <c r="V29" i="1"/>
  <c r="Y29" i="1" s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Q36" i="1"/>
  <c r="Q35" i="1"/>
  <c r="Q34" i="1"/>
  <c r="Q33" i="1"/>
  <c r="Q32" i="1"/>
  <c r="N31" i="1"/>
  <c r="Q31" i="1" s="1"/>
  <c r="Q30" i="1"/>
  <c r="N30" i="1"/>
  <c r="N29" i="1"/>
  <c r="Q29" i="1" s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Q6" i="1"/>
  <c r="AO37" i="1" l="1"/>
  <c r="AG37" i="1"/>
  <c r="Y37" i="1"/>
  <c r="Q37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31" i="1" l="1"/>
  <c r="E30" i="1"/>
  <c r="E2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8" i="1"/>
  <c r="A7" i="1"/>
</calcChain>
</file>

<file path=xl/sharedStrings.xml><?xml version="1.0" encoding="utf-8"?>
<sst xmlns="http://schemas.openxmlformats.org/spreadsheetml/2006/main" count="545" uniqueCount="78">
  <si>
    <t>ITEM NO.</t>
  </si>
  <si>
    <t>FDOT ITEM  NO.\ M/C PLANS</t>
  </si>
  <si>
    <t>DESCRIPTION</t>
  </si>
  <si>
    <t>U/M</t>
  </si>
  <si>
    <t xml:space="preserve"> BID PRICE</t>
  </si>
  <si>
    <t xml:space="preserve">EXTENDED PRICE </t>
  </si>
  <si>
    <t>102-1</t>
  </si>
  <si>
    <t>Mobilization</t>
  </si>
  <si>
    <t>26</t>
  </si>
  <si>
    <t>EA</t>
  </si>
  <si>
    <t>$</t>
  </si>
  <si>
    <t>MOT 1 Lane Closure W/Crew - Day Time</t>
  </si>
  <si>
    <t>MOT 1 Lane Closure W/Crew - Night Time</t>
  </si>
  <si>
    <t>Flaggers (2)</t>
  </si>
  <si>
    <t>DAY</t>
  </si>
  <si>
    <t>110-1</t>
  </si>
  <si>
    <t>Clearing and Grubbing tree removal 3"-8"</t>
  </si>
  <si>
    <t>Clearing and Grubbing tree removal 8"-16"</t>
  </si>
  <si>
    <t>110-4</t>
  </si>
  <si>
    <t>Clearing and Grubbing Sidewalk and Driveway Removal</t>
  </si>
  <si>
    <t>SF</t>
  </si>
  <si>
    <t>Clearing and Grubbing curb removal</t>
  </si>
  <si>
    <t>LF</t>
  </si>
  <si>
    <t>Removal of Existing Concrete Road Pavement for Slab replacement</t>
  </si>
  <si>
    <t>Clearing and Grubbing per site</t>
  </si>
  <si>
    <t>120-6</t>
  </si>
  <si>
    <t>Fill</t>
  </si>
  <si>
    <t>CY</t>
  </si>
  <si>
    <t>285-7</t>
  </si>
  <si>
    <t>Optional Base Course (Crushed Concrete, 6",150LBR, MC Spec)</t>
  </si>
  <si>
    <t>350-12</t>
  </si>
  <si>
    <t>Joint Sealant Type  C</t>
  </si>
  <si>
    <t>430-174</t>
  </si>
  <si>
    <t>Pipe Storm Sewer Concrete RCP 15"</t>
  </si>
  <si>
    <t>Pipe Storm Sewer Concrete RCP 18"</t>
  </si>
  <si>
    <t>Pipe Storm Sewer Concrete RCP 24"</t>
  </si>
  <si>
    <t>Pipe Storm Sewer Concrete RCP 30"</t>
  </si>
  <si>
    <t>430-98</t>
  </si>
  <si>
    <t>Miter End Section (MES 15" or 18")</t>
  </si>
  <si>
    <t>Miter End Section (MES 24" or 30")</t>
  </si>
  <si>
    <t>430-99</t>
  </si>
  <si>
    <t>Miter End Section (MES 30" w/ Bars)</t>
  </si>
  <si>
    <t>520-2</t>
  </si>
  <si>
    <t>Curb Type D</t>
  </si>
  <si>
    <t>520-1</t>
  </si>
  <si>
    <t>Curb Type E</t>
  </si>
  <si>
    <t>Curb Type F</t>
  </si>
  <si>
    <t>522-1</t>
  </si>
  <si>
    <t>4" Concrete Sidewalk 3,000psi</t>
  </si>
  <si>
    <t>6" Concrete Sidewalk 3,000psi w/ WWR</t>
  </si>
  <si>
    <t>522-2</t>
  </si>
  <si>
    <t>6" Reinforced Concrete 3,000psi w/ #3 Rebar @8"cc</t>
  </si>
  <si>
    <t>522-3</t>
  </si>
  <si>
    <t>10" Reinforced Concrete 4,500psi w/ #5 Rebar @8"cc Double Mat, 3" cover, approx. 15'x15' slabs</t>
  </si>
  <si>
    <t>527-2</t>
  </si>
  <si>
    <t>ADA Truncated Dome (Detectable Warning)</t>
  </si>
  <si>
    <t>515-2</t>
  </si>
  <si>
    <t>Railing</t>
  </si>
  <si>
    <t>570-1</t>
  </si>
  <si>
    <t>Bahia Sod</t>
  </si>
  <si>
    <t>SY</t>
  </si>
  <si>
    <t>MC-1</t>
  </si>
  <si>
    <t>Nighttime Fee for Concrete Plant</t>
  </si>
  <si>
    <t>TOTAL OFFER (Items 1 through 28)</t>
  </si>
  <si>
    <t>UNIT OF MEASURE</t>
  </si>
  <si>
    <t>UNIT PRICE</t>
  </si>
  <si>
    <t>MULTIPLIER</t>
  </si>
  <si>
    <t>OVERTIME SURCHARGE SHALL BE AT THE RATE OF:</t>
  </si>
  <si>
    <t>HOURS</t>
  </si>
  <si>
    <t>x 40 HOURS =</t>
  </si>
  <si>
    <t xml:space="preserve"> MCAT 2018 CONSTRUCTION OF AMERICANS WITH DISABILITIES ACT (ADA) COMPLIANT BUS STOP
LANDING PADS, WALKWAYS, ROAD SLAB REPAIR, SIDEWALKS, SHELTER PADS AND BENCH PADS PROJECT</t>
  </si>
  <si>
    <t>BID TABULATION</t>
  </si>
  <si>
    <t>KJH Construction Inc.</t>
  </si>
  <si>
    <t>Est.
QTY</t>
  </si>
  <si>
    <t>American CSI</t>
  </si>
  <si>
    <t xml:space="preserve">Gator Grading and Paving </t>
  </si>
  <si>
    <t xml:space="preserve">C- Squared </t>
  </si>
  <si>
    <t>SEMCO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</si>
</sst>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/>
    <xf numFmtId="3" fontId="5" fillId="0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/>
    </xf>
    <xf numFmtId="7" fontId="5" fillId="0" borderId="5" xfId="1" applyNumberFormat="1" applyFont="1" applyFill="1" applyBorder="1" applyAlignment="1">
      <alignment horizontal="left"/>
    </xf>
    <xf numFmtId="7" fontId="6" fillId="5" borderId="1" xfId="0" applyNumberFormat="1" applyFont="1" applyFill="1" applyBorder="1" applyAlignment="1">
      <alignment horizontal="left"/>
    </xf>
    <xf numFmtId="0" fontId="10" fillId="0" borderId="0" xfId="0" applyFont="1" applyAlignment="1">
      <alignment wrapText="1"/>
    </xf>
    <xf numFmtId="164" fontId="6" fillId="0" borderId="1" xfId="0" applyNumberFormat="1" applyFont="1" applyBorder="1" applyAlignment="1">
      <alignment horizontal="left" wrapText="1"/>
    </xf>
    <xf numFmtId="164" fontId="6" fillId="5" borderId="1" xfId="0" applyNumberFormat="1" applyFont="1" applyFill="1" applyBorder="1" applyAlignment="1">
      <alignment horizontal="left"/>
    </xf>
    <xf numFmtId="49" fontId="10" fillId="0" borderId="7" xfId="0" applyNumberFormat="1" applyFont="1" applyFill="1" applyBorder="1" applyAlignment="1">
      <alignment horizontal="center" wrapText="1"/>
    </xf>
    <xf numFmtId="49" fontId="10" fillId="0" borderId="7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49" fontId="10" fillId="2" borderId="7" xfId="0" applyNumberFormat="1" applyFont="1" applyFill="1" applyBorder="1" applyAlignment="1"/>
    <xf numFmtId="0" fontId="8" fillId="6" borderId="0" xfId="0" applyFont="1" applyFill="1" applyAlignment="1">
      <alignment wrapText="1"/>
    </xf>
    <xf numFmtId="0" fontId="0" fillId="6" borderId="0" xfId="0" applyFill="1"/>
    <xf numFmtId="0" fontId="6" fillId="4" borderId="1" xfId="0" applyFont="1" applyFill="1" applyBorder="1" applyAlignment="1">
      <alignment horizontal="center" wrapText="1"/>
    </xf>
    <xf numFmtId="0" fontId="8" fillId="0" borderId="6" xfId="0" applyFont="1" applyBorder="1" applyAlignment="1">
      <alignment wrapText="1"/>
    </xf>
    <xf numFmtId="49" fontId="11" fillId="2" borderId="7" xfId="0" applyNumberFormat="1" applyFont="1" applyFill="1" applyBorder="1" applyAlignment="1"/>
    <xf numFmtId="0" fontId="0" fillId="0" borderId="1" xfId="0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left" wrapText="1"/>
    </xf>
    <xf numFmtId="49" fontId="2" fillId="4" borderId="3" xfId="0" applyNumberFormat="1" applyFont="1" applyFill="1" applyBorder="1" applyAlignment="1">
      <alignment horizontal="left" wrapText="1"/>
    </xf>
    <xf numFmtId="49" fontId="2" fillId="4" borderId="4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12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tabSelected="1" workbookViewId="0">
      <pane xSplit="1" topLeftCell="B1" activePane="topRight" state="frozen"/>
      <selection pane="topRight" activeCell="AM40" sqref="AM40"/>
    </sheetView>
  </sheetViews>
  <sheetFormatPr defaultRowHeight="15" x14ac:dyDescent="0.25"/>
  <cols>
    <col min="1" max="1" width="7.42578125" customWidth="1"/>
    <col min="2" max="2" width="14.5703125" customWidth="1"/>
    <col min="3" max="3" width="2" customWidth="1"/>
    <col min="4" max="4" width="26.42578125" customWidth="1"/>
    <col min="5" max="5" width="11.140625" customWidth="1"/>
    <col min="6" max="6" width="10.7109375" customWidth="1"/>
    <col min="7" max="7" width="15.85546875" customWidth="1"/>
    <col min="8" max="8" width="16.140625" customWidth="1"/>
    <col min="9" max="9" width="1.28515625" customWidth="1"/>
    <col min="10" max="10" width="7.85546875" customWidth="1"/>
    <col min="11" max="11" width="12.7109375" customWidth="1"/>
    <col min="12" max="12" width="2" customWidth="1"/>
    <col min="13" max="13" width="21" customWidth="1"/>
    <col min="14" max="14" width="10.5703125" customWidth="1"/>
    <col min="15" max="15" width="9.85546875" customWidth="1"/>
    <col min="16" max="16" width="15.42578125" customWidth="1"/>
    <col min="17" max="17" width="14.7109375" customWidth="1"/>
    <col min="18" max="18" width="2" customWidth="1"/>
    <col min="20" max="20" width="2.42578125" customWidth="1"/>
    <col min="21" max="21" width="17.7109375" customWidth="1"/>
    <col min="24" max="24" width="11.42578125" customWidth="1"/>
    <col min="25" max="25" width="13.140625" customWidth="1"/>
    <col min="26" max="26" width="1.42578125" customWidth="1"/>
    <col min="27" max="27" width="13.140625" customWidth="1"/>
    <col min="28" max="28" width="2.140625" customWidth="1"/>
    <col min="29" max="29" width="18.140625" customWidth="1"/>
    <col min="30" max="30" width="12.42578125" customWidth="1"/>
    <col min="31" max="31" width="11.28515625" customWidth="1"/>
    <col min="32" max="33" width="18.140625" customWidth="1"/>
    <col min="34" max="34" width="1.28515625" customWidth="1"/>
    <col min="35" max="35" width="9.28515625" customWidth="1"/>
    <col min="36" max="36" width="2.5703125" customWidth="1"/>
    <col min="37" max="37" width="16.85546875" customWidth="1"/>
    <col min="38" max="38" width="11.7109375" customWidth="1"/>
    <col min="39" max="39" width="11.140625" customWidth="1"/>
    <col min="40" max="41" width="16.85546875" customWidth="1"/>
  </cols>
  <sheetData>
    <row r="1" spans="1:41" x14ac:dyDescent="0.25">
      <c r="C1" s="41" t="s">
        <v>70</v>
      </c>
      <c r="D1" s="41"/>
      <c r="E1" s="41"/>
      <c r="F1" s="41"/>
      <c r="G1" s="41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41" ht="71.25" customHeight="1" thickBot="1" x14ac:dyDescent="0.3">
      <c r="A2" s="44" t="s">
        <v>71</v>
      </c>
      <c r="B2" s="44"/>
      <c r="C2" s="43"/>
      <c r="D2" s="43"/>
      <c r="E2" s="43"/>
      <c r="F2" s="43"/>
      <c r="G2" s="43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41" ht="26.25" customHeight="1" thickBot="1" x14ac:dyDescent="0.45">
      <c r="A3" s="33"/>
      <c r="B3" s="33"/>
      <c r="C3" s="34"/>
      <c r="D3" s="45" t="s">
        <v>72</v>
      </c>
      <c r="E3" s="46"/>
      <c r="F3" s="46"/>
      <c r="G3" s="46"/>
      <c r="H3" s="47"/>
      <c r="I3" s="28"/>
      <c r="J3" s="31"/>
      <c r="K3" s="35" t="s">
        <v>75</v>
      </c>
      <c r="L3" s="36"/>
      <c r="M3" s="36"/>
      <c r="N3" s="36"/>
      <c r="O3" s="36"/>
      <c r="P3" s="36"/>
      <c r="Q3" s="37"/>
      <c r="R3" s="28"/>
      <c r="S3" s="35" t="s">
        <v>74</v>
      </c>
      <c r="T3" s="36"/>
      <c r="U3" s="36"/>
      <c r="V3" s="36"/>
      <c r="W3" s="36"/>
      <c r="X3" s="36"/>
      <c r="Y3" s="37"/>
      <c r="Z3" s="28"/>
      <c r="AA3" s="35" t="s">
        <v>76</v>
      </c>
      <c r="AB3" s="36"/>
      <c r="AC3" s="36"/>
      <c r="AD3" s="36"/>
      <c r="AE3" s="36"/>
      <c r="AF3" s="36"/>
      <c r="AG3" s="37"/>
      <c r="AH3" s="28"/>
      <c r="AI3" s="35" t="s">
        <v>77</v>
      </c>
      <c r="AJ3" s="36"/>
      <c r="AK3" s="36"/>
      <c r="AL3" s="36"/>
      <c r="AM3" s="36"/>
      <c r="AN3" s="36"/>
      <c r="AO3" s="37"/>
    </row>
    <row r="4" spans="1:41" ht="51.75" x14ac:dyDescent="0.25">
      <c r="A4" s="21" t="s">
        <v>0</v>
      </c>
      <c r="B4" s="26" t="s">
        <v>1</v>
      </c>
      <c r="C4" s="32"/>
      <c r="D4" s="24" t="s">
        <v>2</v>
      </c>
      <c r="E4" s="24" t="s">
        <v>73</v>
      </c>
      <c r="F4" s="25" t="s">
        <v>3</v>
      </c>
      <c r="G4" s="26" t="s">
        <v>4</v>
      </c>
      <c r="H4" s="26" t="s">
        <v>5</v>
      </c>
      <c r="I4" s="29"/>
      <c r="J4" s="21" t="s">
        <v>0</v>
      </c>
      <c r="K4" s="26" t="s">
        <v>1</v>
      </c>
      <c r="L4" s="27"/>
      <c r="M4" s="24" t="s">
        <v>2</v>
      </c>
      <c r="N4" s="24" t="s">
        <v>73</v>
      </c>
      <c r="O4" s="25" t="s">
        <v>3</v>
      </c>
      <c r="P4" s="26" t="s">
        <v>4</v>
      </c>
      <c r="Q4" s="26" t="s">
        <v>5</v>
      </c>
      <c r="R4" s="29"/>
      <c r="S4" s="26" t="s">
        <v>1</v>
      </c>
      <c r="T4" s="27"/>
      <c r="U4" s="24" t="s">
        <v>2</v>
      </c>
      <c r="V4" s="24" t="s">
        <v>73</v>
      </c>
      <c r="W4" s="25" t="s">
        <v>3</v>
      </c>
      <c r="X4" s="26" t="s">
        <v>4</v>
      </c>
      <c r="Y4" s="26" t="s">
        <v>5</v>
      </c>
      <c r="Z4" s="29"/>
      <c r="AA4" s="26" t="s">
        <v>1</v>
      </c>
      <c r="AB4" s="27"/>
      <c r="AC4" s="24" t="s">
        <v>2</v>
      </c>
      <c r="AD4" s="24" t="s">
        <v>73</v>
      </c>
      <c r="AE4" s="25" t="s">
        <v>3</v>
      </c>
      <c r="AF4" s="26" t="s">
        <v>4</v>
      </c>
      <c r="AG4" s="26" t="s">
        <v>5</v>
      </c>
      <c r="AH4" s="29"/>
      <c r="AI4" s="26" t="s">
        <v>1</v>
      </c>
      <c r="AJ4" s="27"/>
      <c r="AK4" s="24" t="s">
        <v>2</v>
      </c>
      <c r="AL4" s="24" t="s">
        <v>73</v>
      </c>
      <c r="AM4" s="25" t="s">
        <v>3</v>
      </c>
      <c r="AN4" s="26" t="s">
        <v>4</v>
      </c>
      <c r="AO4" s="26" t="s">
        <v>5</v>
      </c>
    </row>
    <row r="5" spans="1:41" ht="9" customHeight="1" x14ac:dyDescent="0.35">
      <c r="A5" s="1"/>
      <c r="B5" s="2"/>
      <c r="C5" s="38"/>
      <c r="D5" s="39"/>
      <c r="E5" s="39"/>
      <c r="F5" s="39"/>
      <c r="G5" s="39"/>
      <c r="H5" s="40"/>
      <c r="I5" s="29"/>
      <c r="J5" s="1"/>
      <c r="K5" s="2"/>
      <c r="L5" s="38"/>
      <c r="M5" s="39"/>
      <c r="N5" s="39"/>
      <c r="O5" s="39"/>
      <c r="P5" s="39"/>
      <c r="Q5" s="40"/>
      <c r="R5" s="29"/>
      <c r="S5" s="2"/>
      <c r="T5" s="38"/>
      <c r="U5" s="39"/>
      <c r="V5" s="39"/>
      <c r="W5" s="39"/>
      <c r="X5" s="39"/>
      <c r="Y5" s="40"/>
      <c r="Z5" s="29"/>
      <c r="AA5" s="2"/>
      <c r="AB5" s="38"/>
      <c r="AC5" s="39"/>
      <c r="AD5" s="39"/>
      <c r="AE5" s="39"/>
      <c r="AF5" s="39"/>
      <c r="AG5" s="40"/>
      <c r="AH5" s="29"/>
      <c r="AI5" s="2"/>
      <c r="AJ5" s="38"/>
      <c r="AK5" s="39"/>
      <c r="AL5" s="39"/>
      <c r="AM5" s="39"/>
      <c r="AN5" s="39"/>
      <c r="AO5" s="40"/>
    </row>
    <row r="6" spans="1:41" ht="52.5" customHeight="1" x14ac:dyDescent="0.25">
      <c r="A6" s="3">
        <v>1</v>
      </c>
      <c r="B6" s="4" t="s">
        <v>6</v>
      </c>
      <c r="C6" s="5"/>
      <c r="D6" s="6" t="s">
        <v>7</v>
      </c>
      <c r="E6" s="7" t="s">
        <v>8</v>
      </c>
      <c r="F6" s="7" t="s">
        <v>9</v>
      </c>
      <c r="G6" s="18">
        <v>500</v>
      </c>
      <c r="H6" s="19">
        <f>E6*G6</f>
        <v>13000</v>
      </c>
      <c r="I6" s="29"/>
      <c r="J6" s="3">
        <v>1</v>
      </c>
      <c r="K6" s="4" t="s">
        <v>6</v>
      </c>
      <c r="L6" s="5"/>
      <c r="M6" s="6" t="s">
        <v>7</v>
      </c>
      <c r="N6" s="7" t="s">
        <v>8</v>
      </c>
      <c r="O6" s="7" t="s">
        <v>9</v>
      </c>
      <c r="P6" s="18">
        <v>500</v>
      </c>
      <c r="Q6" s="19">
        <f>N6*P6</f>
        <v>13000</v>
      </c>
      <c r="R6" s="29"/>
      <c r="S6" s="4" t="s">
        <v>6</v>
      </c>
      <c r="T6" s="5"/>
      <c r="U6" s="6" t="s">
        <v>7</v>
      </c>
      <c r="V6" s="7" t="s">
        <v>8</v>
      </c>
      <c r="W6" s="7" t="s">
        <v>9</v>
      </c>
      <c r="X6" s="18">
        <v>700</v>
      </c>
      <c r="Y6" s="19">
        <f>V6*X6</f>
        <v>18200</v>
      </c>
      <c r="Z6" s="29"/>
      <c r="AA6" s="4" t="s">
        <v>6</v>
      </c>
      <c r="AB6" s="5"/>
      <c r="AC6" s="6" t="s">
        <v>7</v>
      </c>
      <c r="AD6" s="7" t="s">
        <v>8</v>
      </c>
      <c r="AE6" s="7" t="s">
        <v>9</v>
      </c>
      <c r="AF6" s="18">
        <v>2600</v>
      </c>
      <c r="AG6" s="19">
        <f>AD6*AF6</f>
        <v>67600</v>
      </c>
      <c r="AH6" s="29"/>
      <c r="AI6" s="4" t="s">
        <v>6</v>
      </c>
      <c r="AJ6" s="5"/>
      <c r="AK6" s="6" t="s">
        <v>7</v>
      </c>
      <c r="AL6" s="7" t="s">
        <v>8</v>
      </c>
      <c r="AM6" s="7" t="s">
        <v>9</v>
      </c>
      <c r="AN6" s="18">
        <v>1500</v>
      </c>
      <c r="AO6" s="19">
        <f>AL6*AN6</f>
        <v>39000</v>
      </c>
    </row>
    <row r="7" spans="1:41" ht="52.5" customHeight="1" x14ac:dyDescent="0.25">
      <c r="A7" s="3">
        <f>A6+1</f>
        <v>2</v>
      </c>
      <c r="B7" s="3" t="s">
        <v>6</v>
      </c>
      <c r="C7" s="8"/>
      <c r="D7" s="9" t="s">
        <v>11</v>
      </c>
      <c r="E7" s="10">
        <v>50</v>
      </c>
      <c r="F7" s="11" t="s">
        <v>9</v>
      </c>
      <c r="G7" s="18">
        <v>750</v>
      </c>
      <c r="H7" s="18">
        <f t="shared" ref="H7:H36" si="0">E7*G7</f>
        <v>37500</v>
      </c>
      <c r="I7" s="29"/>
      <c r="J7" s="3">
        <f>J6+1</f>
        <v>2</v>
      </c>
      <c r="K7" s="3" t="s">
        <v>6</v>
      </c>
      <c r="L7" s="8"/>
      <c r="M7" s="9" t="s">
        <v>11</v>
      </c>
      <c r="N7" s="10">
        <v>50</v>
      </c>
      <c r="O7" s="11" t="s">
        <v>9</v>
      </c>
      <c r="P7" s="18">
        <v>450</v>
      </c>
      <c r="Q7" s="18">
        <f t="shared" ref="Q7:Q36" si="1">N7*P7</f>
        <v>22500</v>
      </c>
      <c r="R7" s="29"/>
      <c r="S7" s="3" t="s">
        <v>6</v>
      </c>
      <c r="T7" s="8"/>
      <c r="U7" s="9" t="s">
        <v>11</v>
      </c>
      <c r="V7" s="10">
        <v>50</v>
      </c>
      <c r="W7" s="11" t="s">
        <v>9</v>
      </c>
      <c r="X7" s="18">
        <v>1050</v>
      </c>
      <c r="Y7" s="18">
        <f t="shared" ref="Y7:Y36" si="2">V7*X7</f>
        <v>52500</v>
      </c>
      <c r="Z7" s="29"/>
      <c r="AA7" s="3" t="s">
        <v>6</v>
      </c>
      <c r="AB7" s="8"/>
      <c r="AC7" s="9" t="s">
        <v>11</v>
      </c>
      <c r="AD7" s="10">
        <v>50</v>
      </c>
      <c r="AE7" s="11" t="s">
        <v>9</v>
      </c>
      <c r="AF7" s="18">
        <v>1900</v>
      </c>
      <c r="AG7" s="18">
        <f t="shared" ref="AG7:AG36" si="3">AD7*AF7</f>
        <v>95000</v>
      </c>
      <c r="AH7" s="29"/>
      <c r="AI7" s="3" t="s">
        <v>6</v>
      </c>
      <c r="AJ7" s="8"/>
      <c r="AK7" s="9" t="s">
        <v>11</v>
      </c>
      <c r="AL7" s="10">
        <v>50</v>
      </c>
      <c r="AM7" s="11" t="s">
        <v>9</v>
      </c>
      <c r="AN7" s="18">
        <v>2500</v>
      </c>
      <c r="AO7" s="18">
        <f t="shared" ref="AO7:AO36" si="4">AL7*AN7</f>
        <v>125000</v>
      </c>
    </row>
    <row r="8" spans="1:41" ht="52.5" customHeight="1" x14ac:dyDescent="0.25">
      <c r="A8" s="3">
        <f t="shared" ref="A8:A36" si="5">A7+1</f>
        <v>3</v>
      </c>
      <c r="B8" s="3" t="s">
        <v>6</v>
      </c>
      <c r="C8" s="8"/>
      <c r="D8" s="9" t="s">
        <v>12</v>
      </c>
      <c r="E8" s="10">
        <v>10</v>
      </c>
      <c r="F8" s="11" t="s">
        <v>9</v>
      </c>
      <c r="G8" s="18">
        <v>1000</v>
      </c>
      <c r="H8" s="18">
        <f t="shared" si="0"/>
        <v>10000</v>
      </c>
      <c r="I8" s="29"/>
      <c r="J8" s="3">
        <f t="shared" ref="J8:J36" si="6">J7+1</f>
        <v>3</v>
      </c>
      <c r="K8" s="3" t="s">
        <v>6</v>
      </c>
      <c r="L8" s="8"/>
      <c r="M8" s="9" t="s">
        <v>12</v>
      </c>
      <c r="N8" s="10">
        <v>10</v>
      </c>
      <c r="O8" s="11" t="s">
        <v>9</v>
      </c>
      <c r="P8" s="18">
        <v>550</v>
      </c>
      <c r="Q8" s="18">
        <f t="shared" si="1"/>
        <v>5500</v>
      </c>
      <c r="R8" s="29"/>
      <c r="S8" s="3" t="s">
        <v>6</v>
      </c>
      <c r="T8" s="8"/>
      <c r="U8" s="9" t="s">
        <v>12</v>
      </c>
      <c r="V8" s="10">
        <v>10</v>
      </c>
      <c r="W8" s="11" t="s">
        <v>9</v>
      </c>
      <c r="X8" s="18">
        <v>1400</v>
      </c>
      <c r="Y8" s="18">
        <f t="shared" si="2"/>
        <v>14000</v>
      </c>
      <c r="Z8" s="29"/>
      <c r="AA8" s="3" t="s">
        <v>6</v>
      </c>
      <c r="AB8" s="8"/>
      <c r="AC8" s="9" t="s">
        <v>12</v>
      </c>
      <c r="AD8" s="10">
        <v>10</v>
      </c>
      <c r="AE8" s="11" t="s">
        <v>9</v>
      </c>
      <c r="AF8" s="18">
        <v>2100</v>
      </c>
      <c r="AG8" s="18">
        <f t="shared" si="3"/>
        <v>21000</v>
      </c>
      <c r="AH8" s="29"/>
      <c r="AI8" s="3" t="s">
        <v>6</v>
      </c>
      <c r="AJ8" s="8"/>
      <c r="AK8" s="9" t="s">
        <v>12</v>
      </c>
      <c r="AL8" s="10">
        <v>10</v>
      </c>
      <c r="AM8" s="11" t="s">
        <v>9</v>
      </c>
      <c r="AN8" s="18">
        <v>2800</v>
      </c>
      <c r="AO8" s="18">
        <f t="shared" si="4"/>
        <v>28000</v>
      </c>
    </row>
    <row r="9" spans="1:41" ht="52.5" customHeight="1" x14ac:dyDescent="0.25">
      <c r="A9" s="3">
        <f t="shared" si="5"/>
        <v>4</v>
      </c>
      <c r="B9" s="3" t="s">
        <v>6</v>
      </c>
      <c r="C9" s="8"/>
      <c r="D9" s="9" t="s">
        <v>13</v>
      </c>
      <c r="E9" s="10">
        <v>50</v>
      </c>
      <c r="F9" s="11" t="s">
        <v>14</v>
      </c>
      <c r="G9" s="18">
        <v>750</v>
      </c>
      <c r="H9" s="18">
        <f t="shared" si="0"/>
        <v>37500</v>
      </c>
      <c r="I9" s="29"/>
      <c r="J9" s="3">
        <f t="shared" si="6"/>
        <v>4</v>
      </c>
      <c r="K9" s="3" t="s">
        <v>6</v>
      </c>
      <c r="L9" s="8"/>
      <c r="M9" s="9" t="s">
        <v>13</v>
      </c>
      <c r="N9" s="10">
        <v>50</v>
      </c>
      <c r="O9" s="11" t="s">
        <v>14</v>
      </c>
      <c r="P9" s="18">
        <v>500</v>
      </c>
      <c r="Q9" s="18">
        <f t="shared" si="1"/>
        <v>25000</v>
      </c>
      <c r="R9" s="29"/>
      <c r="S9" s="3" t="s">
        <v>6</v>
      </c>
      <c r="T9" s="8"/>
      <c r="U9" s="9" t="s">
        <v>13</v>
      </c>
      <c r="V9" s="10">
        <v>50</v>
      </c>
      <c r="W9" s="11" t="s">
        <v>14</v>
      </c>
      <c r="X9" s="18">
        <v>1050</v>
      </c>
      <c r="Y9" s="18">
        <f t="shared" si="2"/>
        <v>52500</v>
      </c>
      <c r="Z9" s="29"/>
      <c r="AA9" s="3" t="s">
        <v>6</v>
      </c>
      <c r="AB9" s="8"/>
      <c r="AC9" s="9" t="s">
        <v>13</v>
      </c>
      <c r="AD9" s="10">
        <v>50</v>
      </c>
      <c r="AE9" s="11" t="s">
        <v>14</v>
      </c>
      <c r="AF9" s="18">
        <v>628</v>
      </c>
      <c r="AG9" s="18">
        <f t="shared" si="3"/>
        <v>31400</v>
      </c>
      <c r="AH9" s="29"/>
      <c r="AI9" s="3" t="s">
        <v>6</v>
      </c>
      <c r="AJ9" s="8"/>
      <c r="AK9" s="9" t="s">
        <v>13</v>
      </c>
      <c r="AL9" s="10">
        <v>50</v>
      </c>
      <c r="AM9" s="11" t="s">
        <v>14</v>
      </c>
      <c r="AN9" s="18">
        <v>540</v>
      </c>
      <c r="AO9" s="18">
        <f t="shared" si="4"/>
        <v>27000</v>
      </c>
    </row>
    <row r="10" spans="1:41" ht="52.5" customHeight="1" x14ac:dyDescent="0.25">
      <c r="A10" s="3">
        <f t="shared" si="5"/>
        <v>5</v>
      </c>
      <c r="B10" s="3" t="s">
        <v>15</v>
      </c>
      <c r="C10" s="8"/>
      <c r="D10" s="9" t="s">
        <v>16</v>
      </c>
      <c r="E10" s="10">
        <v>15</v>
      </c>
      <c r="F10" s="11" t="s">
        <v>9</v>
      </c>
      <c r="G10" s="18">
        <v>300</v>
      </c>
      <c r="H10" s="18">
        <f t="shared" si="0"/>
        <v>4500</v>
      </c>
      <c r="I10" s="29"/>
      <c r="J10" s="3">
        <f t="shared" si="6"/>
        <v>5</v>
      </c>
      <c r="K10" s="3" t="s">
        <v>15</v>
      </c>
      <c r="L10" s="8"/>
      <c r="M10" s="9" t="s">
        <v>16</v>
      </c>
      <c r="N10" s="10">
        <v>15</v>
      </c>
      <c r="O10" s="11" t="s">
        <v>9</v>
      </c>
      <c r="P10" s="18">
        <v>450</v>
      </c>
      <c r="Q10" s="18">
        <f t="shared" si="1"/>
        <v>6750</v>
      </c>
      <c r="R10" s="29"/>
      <c r="S10" s="3" t="s">
        <v>15</v>
      </c>
      <c r="T10" s="8"/>
      <c r="U10" s="9" t="s">
        <v>16</v>
      </c>
      <c r="V10" s="10">
        <v>15</v>
      </c>
      <c r="W10" s="11" t="s">
        <v>9</v>
      </c>
      <c r="X10" s="18">
        <v>420</v>
      </c>
      <c r="Y10" s="18">
        <f t="shared" si="2"/>
        <v>6300</v>
      </c>
      <c r="Z10" s="29"/>
      <c r="AA10" s="3" t="s">
        <v>15</v>
      </c>
      <c r="AB10" s="8"/>
      <c r="AC10" s="9" t="s">
        <v>16</v>
      </c>
      <c r="AD10" s="10">
        <v>15</v>
      </c>
      <c r="AE10" s="11" t="s">
        <v>9</v>
      </c>
      <c r="AF10" s="18">
        <v>645.5</v>
      </c>
      <c r="AG10" s="18">
        <f t="shared" si="3"/>
        <v>9682.5</v>
      </c>
      <c r="AH10" s="29"/>
      <c r="AI10" s="3" t="s">
        <v>15</v>
      </c>
      <c r="AJ10" s="8"/>
      <c r="AK10" s="9" t="s">
        <v>16</v>
      </c>
      <c r="AL10" s="10">
        <v>15</v>
      </c>
      <c r="AM10" s="11" t="s">
        <v>9</v>
      </c>
      <c r="AN10" s="18">
        <v>2000</v>
      </c>
      <c r="AO10" s="18">
        <f t="shared" si="4"/>
        <v>30000</v>
      </c>
    </row>
    <row r="11" spans="1:41" ht="52.5" customHeight="1" x14ac:dyDescent="0.25">
      <c r="A11" s="3">
        <f t="shared" si="5"/>
        <v>6</v>
      </c>
      <c r="B11" s="3" t="s">
        <v>15</v>
      </c>
      <c r="C11" s="8"/>
      <c r="D11" s="9" t="s">
        <v>17</v>
      </c>
      <c r="E11" s="10">
        <v>8</v>
      </c>
      <c r="F11" s="11" t="s">
        <v>9</v>
      </c>
      <c r="G11" s="18">
        <v>600</v>
      </c>
      <c r="H11" s="18">
        <f t="shared" si="0"/>
        <v>4800</v>
      </c>
      <c r="I11" s="29"/>
      <c r="J11" s="3">
        <f t="shared" si="6"/>
        <v>6</v>
      </c>
      <c r="K11" s="3" t="s">
        <v>15</v>
      </c>
      <c r="L11" s="8"/>
      <c r="M11" s="9" t="s">
        <v>17</v>
      </c>
      <c r="N11" s="10">
        <v>8</v>
      </c>
      <c r="O11" s="11" t="s">
        <v>9</v>
      </c>
      <c r="P11" s="18">
        <v>600</v>
      </c>
      <c r="Q11" s="18">
        <f t="shared" si="1"/>
        <v>4800</v>
      </c>
      <c r="R11" s="29"/>
      <c r="S11" s="3" t="s">
        <v>15</v>
      </c>
      <c r="T11" s="8"/>
      <c r="U11" s="9" t="s">
        <v>17</v>
      </c>
      <c r="V11" s="10">
        <v>8</v>
      </c>
      <c r="W11" s="11" t="s">
        <v>9</v>
      </c>
      <c r="X11" s="18">
        <v>840</v>
      </c>
      <c r="Y11" s="18">
        <f t="shared" si="2"/>
        <v>6720</v>
      </c>
      <c r="Z11" s="29"/>
      <c r="AA11" s="3" t="s">
        <v>15</v>
      </c>
      <c r="AB11" s="8"/>
      <c r="AC11" s="9" t="s">
        <v>17</v>
      </c>
      <c r="AD11" s="10">
        <v>8</v>
      </c>
      <c r="AE11" s="11" t="s">
        <v>9</v>
      </c>
      <c r="AF11" s="18">
        <v>1075</v>
      </c>
      <c r="AG11" s="18">
        <f t="shared" si="3"/>
        <v>8600</v>
      </c>
      <c r="AH11" s="29"/>
      <c r="AI11" s="3" t="s">
        <v>15</v>
      </c>
      <c r="AJ11" s="8"/>
      <c r="AK11" s="9" t="s">
        <v>17</v>
      </c>
      <c r="AL11" s="10">
        <v>8</v>
      </c>
      <c r="AM11" s="11" t="s">
        <v>9</v>
      </c>
      <c r="AN11" s="18">
        <v>3000</v>
      </c>
      <c r="AO11" s="18">
        <f t="shared" si="4"/>
        <v>24000</v>
      </c>
    </row>
    <row r="12" spans="1:41" ht="52.5" customHeight="1" x14ac:dyDescent="0.25">
      <c r="A12" s="3">
        <f t="shared" si="5"/>
        <v>7</v>
      </c>
      <c r="B12" s="3" t="s">
        <v>18</v>
      </c>
      <c r="C12" s="8"/>
      <c r="D12" s="9" t="s">
        <v>19</v>
      </c>
      <c r="E12" s="10">
        <v>7000</v>
      </c>
      <c r="F12" s="11" t="s">
        <v>20</v>
      </c>
      <c r="G12" s="18">
        <v>3</v>
      </c>
      <c r="H12" s="18">
        <f t="shared" si="0"/>
        <v>21000</v>
      </c>
      <c r="I12" s="29"/>
      <c r="J12" s="3">
        <f t="shared" si="6"/>
        <v>7</v>
      </c>
      <c r="K12" s="3" t="s">
        <v>18</v>
      </c>
      <c r="L12" s="8"/>
      <c r="M12" s="9" t="s">
        <v>19</v>
      </c>
      <c r="N12" s="10">
        <v>7000</v>
      </c>
      <c r="O12" s="11" t="s">
        <v>20</v>
      </c>
      <c r="P12" s="18">
        <v>2.65</v>
      </c>
      <c r="Q12" s="18">
        <f t="shared" si="1"/>
        <v>18550</v>
      </c>
      <c r="R12" s="29"/>
      <c r="S12" s="3" t="s">
        <v>18</v>
      </c>
      <c r="T12" s="8"/>
      <c r="U12" s="9" t="s">
        <v>19</v>
      </c>
      <c r="V12" s="10">
        <v>7000</v>
      </c>
      <c r="W12" s="11" t="s">
        <v>20</v>
      </c>
      <c r="X12" s="18">
        <v>4.2</v>
      </c>
      <c r="Y12" s="18">
        <f t="shared" si="2"/>
        <v>29400</v>
      </c>
      <c r="Z12" s="29"/>
      <c r="AA12" s="3" t="s">
        <v>18</v>
      </c>
      <c r="AB12" s="8"/>
      <c r="AC12" s="9" t="s">
        <v>19</v>
      </c>
      <c r="AD12" s="10">
        <v>7000</v>
      </c>
      <c r="AE12" s="11" t="s">
        <v>20</v>
      </c>
      <c r="AF12" s="18">
        <v>5.2</v>
      </c>
      <c r="AG12" s="18">
        <f t="shared" si="3"/>
        <v>36400</v>
      </c>
      <c r="AH12" s="29"/>
      <c r="AI12" s="3" t="s">
        <v>18</v>
      </c>
      <c r="AJ12" s="8"/>
      <c r="AK12" s="9" t="s">
        <v>19</v>
      </c>
      <c r="AL12" s="10">
        <v>7000</v>
      </c>
      <c r="AM12" s="11" t="s">
        <v>20</v>
      </c>
      <c r="AN12" s="18">
        <v>15</v>
      </c>
      <c r="AO12" s="18">
        <f t="shared" si="4"/>
        <v>105000</v>
      </c>
    </row>
    <row r="13" spans="1:41" ht="52.5" customHeight="1" x14ac:dyDescent="0.25">
      <c r="A13" s="3">
        <f t="shared" si="5"/>
        <v>8</v>
      </c>
      <c r="B13" s="3" t="s">
        <v>18</v>
      </c>
      <c r="C13" s="8"/>
      <c r="D13" s="9" t="s">
        <v>21</v>
      </c>
      <c r="E13" s="10">
        <v>800</v>
      </c>
      <c r="F13" s="11" t="s">
        <v>22</v>
      </c>
      <c r="G13" s="18">
        <v>12.5</v>
      </c>
      <c r="H13" s="18">
        <f t="shared" si="0"/>
        <v>10000</v>
      </c>
      <c r="I13" s="29"/>
      <c r="J13" s="3">
        <f t="shared" si="6"/>
        <v>8</v>
      </c>
      <c r="K13" s="3" t="s">
        <v>18</v>
      </c>
      <c r="L13" s="8"/>
      <c r="M13" s="9" t="s">
        <v>21</v>
      </c>
      <c r="N13" s="10">
        <v>800</v>
      </c>
      <c r="O13" s="11" t="s">
        <v>22</v>
      </c>
      <c r="P13" s="18">
        <v>11.5</v>
      </c>
      <c r="Q13" s="18">
        <f t="shared" si="1"/>
        <v>9200</v>
      </c>
      <c r="R13" s="29"/>
      <c r="S13" s="3" t="s">
        <v>18</v>
      </c>
      <c r="T13" s="8"/>
      <c r="U13" s="9" t="s">
        <v>21</v>
      </c>
      <c r="V13" s="10">
        <v>800</v>
      </c>
      <c r="W13" s="11" t="s">
        <v>22</v>
      </c>
      <c r="X13" s="18">
        <v>17.5</v>
      </c>
      <c r="Y13" s="18">
        <f t="shared" si="2"/>
        <v>14000</v>
      </c>
      <c r="Z13" s="29"/>
      <c r="AA13" s="3" t="s">
        <v>18</v>
      </c>
      <c r="AB13" s="8"/>
      <c r="AC13" s="9" t="s">
        <v>21</v>
      </c>
      <c r="AD13" s="10">
        <v>800</v>
      </c>
      <c r="AE13" s="11" t="s">
        <v>22</v>
      </c>
      <c r="AF13" s="18">
        <v>36.6</v>
      </c>
      <c r="AG13" s="18">
        <f t="shared" si="3"/>
        <v>29280</v>
      </c>
      <c r="AH13" s="29"/>
      <c r="AI13" s="3" t="s">
        <v>18</v>
      </c>
      <c r="AJ13" s="8"/>
      <c r="AK13" s="9" t="s">
        <v>21</v>
      </c>
      <c r="AL13" s="10">
        <v>800</v>
      </c>
      <c r="AM13" s="11" t="s">
        <v>22</v>
      </c>
      <c r="AN13" s="18">
        <v>15</v>
      </c>
      <c r="AO13" s="18">
        <f t="shared" si="4"/>
        <v>12000</v>
      </c>
    </row>
    <row r="14" spans="1:41" ht="52.5" customHeight="1" x14ac:dyDescent="0.25">
      <c r="A14" s="3">
        <f t="shared" si="5"/>
        <v>9</v>
      </c>
      <c r="B14" s="3" t="s">
        <v>18</v>
      </c>
      <c r="C14" s="8"/>
      <c r="D14" s="9" t="s">
        <v>23</v>
      </c>
      <c r="E14" s="10">
        <v>2751</v>
      </c>
      <c r="F14" s="11" t="s">
        <v>20</v>
      </c>
      <c r="G14" s="18">
        <v>3</v>
      </c>
      <c r="H14" s="18">
        <f t="shared" si="0"/>
        <v>8253</v>
      </c>
      <c r="I14" s="29"/>
      <c r="J14" s="3">
        <f t="shared" si="6"/>
        <v>9</v>
      </c>
      <c r="K14" s="3" t="s">
        <v>18</v>
      </c>
      <c r="L14" s="8"/>
      <c r="M14" s="9" t="s">
        <v>23</v>
      </c>
      <c r="N14" s="10">
        <v>2751</v>
      </c>
      <c r="O14" s="11" t="s">
        <v>20</v>
      </c>
      <c r="P14" s="18">
        <v>3.35</v>
      </c>
      <c r="Q14" s="18">
        <f t="shared" si="1"/>
        <v>9215.85</v>
      </c>
      <c r="R14" s="29"/>
      <c r="S14" s="3" t="s">
        <v>18</v>
      </c>
      <c r="T14" s="8"/>
      <c r="U14" s="9" t="s">
        <v>23</v>
      </c>
      <c r="V14" s="10">
        <v>2751</v>
      </c>
      <c r="W14" s="11" t="s">
        <v>20</v>
      </c>
      <c r="X14" s="18">
        <v>4.2</v>
      </c>
      <c r="Y14" s="18">
        <f t="shared" si="2"/>
        <v>11554.2</v>
      </c>
      <c r="Z14" s="29"/>
      <c r="AA14" s="3" t="s">
        <v>18</v>
      </c>
      <c r="AB14" s="8"/>
      <c r="AC14" s="9" t="s">
        <v>23</v>
      </c>
      <c r="AD14" s="10">
        <v>2751</v>
      </c>
      <c r="AE14" s="11" t="s">
        <v>20</v>
      </c>
      <c r="AF14" s="18">
        <v>7.85</v>
      </c>
      <c r="AG14" s="18">
        <f t="shared" si="3"/>
        <v>21595.35</v>
      </c>
      <c r="AH14" s="29"/>
      <c r="AI14" s="3" t="s">
        <v>18</v>
      </c>
      <c r="AJ14" s="8"/>
      <c r="AK14" s="9" t="s">
        <v>23</v>
      </c>
      <c r="AL14" s="10">
        <v>2751</v>
      </c>
      <c r="AM14" s="11" t="s">
        <v>20</v>
      </c>
      <c r="AN14" s="18">
        <v>15</v>
      </c>
      <c r="AO14" s="18">
        <f t="shared" si="4"/>
        <v>41265</v>
      </c>
    </row>
    <row r="15" spans="1:41" ht="52.5" customHeight="1" x14ac:dyDescent="0.25">
      <c r="A15" s="3">
        <f t="shared" si="5"/>
        <v>10</v>
      </c>
      <c r="B15" s="3" t="s">
        <v>15</v>
      </c>
      <c r="C15" s="8"/>
      <c r="D15" s="9" t="s">
        <v>24</v>
      </c>
      <c r="E15" s="10">
        <v>90</v>
      </c>
      <c r="F15" s="11" t="s">
        <v>9</v>
      </c>
      <c r="G15" s="18">
        <v>350</v>
      </c>
      <c r="H15" s="18">
        <f t="shared" si="0"/>
        <v>31500</v>
      </c>
      <c r="I15" s="29"/>
      <c r="J15" s="3">
        <f t="shared" si="6"/>
        <v>10</v>
      </c>
      <c r="K15" s="3" t="s">
        <v>15</v>
      </c>
      <c r="L15" s="8"/>
      <c r="M15" s="9" t="s">
        <v>24</v>
      </c>
      <c r="N15" s="10">
        <v>90</v>
      </c>
      <c r="O15" s="11" t="s">
        <v>9</v>
      </c>
      <c r="P15" s="18">
        <v>2175</v>
      </c>
      <c r="Q15" s="18">
        <f t="shared" si="1"/>
        <v>195750</v>
      </c>
      <c r="R15" s="29"/>
      <c r="S15" s="3" t="s">
        <v>15</v>
      </c>
      <c r="T15" s="8"/>
      <c r="U15" s="9" t="s">
        <v>24</v>
      </c>
      <c r="V15" s="10">
        <v>90</v>
      </c>
      <c r="W15" s="11" t="s">
        <v>9</v>
      </c>
      <c r="X15" s="18">
        <v>490</v>
      </c>
      <c r="Y15" s="18">
        <f t="shared" si="2"/>
        <v>44100</v>
      </c>
      <c r="Z15" s="29"/>
      <c r="AA15" s="3" t="s">
        <v>15</v>
      </c>
      <c r="AB15" s="8"/>
      <c r="AC15" s="9" t="s">
        <v>24</v>
      </c>
      <c r="AD15" s="10">
        <v>90</v>
      </c>
      <c r="AE15" s="11" t="s">
        <v>9</v>
      </c>
      <c r="AF15" s="18">
        <v>1000</v>
      </c>
      <c r="AG15" s="18">
        <f t="shared" si="3"/>
        <v>90000</v>
      </c>
      <c r="AH15" s="29"/>
      <c r="AI15" s="3" t="s">
        <v>15</v>
      </c>
      <c r="AJ15" s="8"/>
      <c r="AK15" s="9" t="s">
        <v>24</v>
      </c>
      <c r="AL15" s="10">
        <v>90</v>
      </c>
      <c r="AM15" s="11" t="s">
        <v>9</v>
      </c>
      <c r="AN15" s="18">
        <v>1500</v>
      </c>
      <c r="AO15" s="18">
        <f t="shared" si="4"/>
        <v>135000</v>
      </c>
    </row>
    <row r="16" spans="1:41" ht="52.5" customHeight="1" x14ac:dyDescent="0.25">
      <c r="A16" s="3">
        <f t="shared" si="5"/>
        <v>11</v>
      </c>
      <c r="B16" s="3" t="s">
        <v>25</v>
      </c>
      <c r="C16" s="8"/>
      <c r="D16" s="9" t="s">
        <v>26</v>
      </c>
      <c r="E16" s="10">
        <v>500</v>
      </c>
      <c r="F16" s="11" t="s">
        <v>27</v>
      </c>
      <c r="G16" s="18">
        <v>12.5</v>
      </c>
      <c r="H16" s="18">
        <f t="shared" si="0"/>
        <v>6250</v>
      </c>
      <c r="I16" s="29"/>
      <c r="J16" s="3">
        <f t="shared" si="6"/>
        <v>11</v>
      </c>
      <c r="K16" s="3" t="s">
        <v>25</v>
      </c>
      <c r="L16" s="8"/>
      <c r="M16" s="9" t="s">
        <v>26</v>
      </c>
      <c r="N16" s="10">
        <v>500</v>
      </c>
      <c r="O16" s="11" t="s">
        <v>27</v>
      </c>
      <c r="P16" s="18">
        <v>25</v>
      </c>
      <c r="Q16" s="18">
        <f t="shared" si="1"/>
        <v>12500</v>
      </c>
      <c r="R16" s="29"/>
      <c r="S16" s="3" t="s">
        <v>25</v>
      </c>
      <c r="T16" s="8"/>
      <c r="U16" s="9" t="s">
        <v>26</v>
      </c>
      <c r="V16" s="10">
        <v>500</v>
      </c>
      <c r="W16" s="11" t="s">
        <v>27</v>
      </c>
      <c r="X16" s="18">
        <v>17.5</v>
      </c>
      <c r="Y16" s="18">
        <f t="shared" si="2"/>
        <v>8750</v>
      </c>
      <c r="Z16" s="29"/>
      <c r="AA16" s="3" t="s">
        <v>25</v>
      </c>
      <c r="AB16" s="8"/>
      <c r="AC16" s="9" t="s">
        <v>26</v>
      </c>
      <c r="AD16" s="10">
        <v>500</v>
      </c>
      <c r="AE16" s="11" t="s">
        <v>27</v>
      </c>
      <c r="AF16" s="18">
        <v>65</v>
      </c>
      <c r="AG16" s="18">
        <f t="shared" si="3"/>
        <v>32500</v>
      </c>
      <c r="AH16" s="29"/>
      <c r="AI16" s="3" t="s">
        <v>25</v>
      </c>
      <c r="AJ16" s="8"/>
      <c r="AK16" s="9" t="s">
        <v>26</v>
      </c>
      <c r="AL16" s="10">
        <v>500</v>
      </c>
      <c r="AM16" s="11" t="s">
        <v>27</v>
      </c>
      <c r="AN16" s="18">
        <v>25</v>
      </c>
      <c r="AO16" s="18">
        <f t="shared" si="4"/>
        <v>12500</v>
      </c>
    </row>
    <row r="17" spans="1:41" ht="52.5" customHeight="1" x14ac:dyDescent="0.25">
      <c r="A17" s="3">
        <f t="shared" si="5"/>
        <v>12</v>
      </c>
      <c r="B17" s="3" t="s">
        <v>28</v>
      </c>
      <c r="C17" s="8"/>
      <c r="D17" s="9" t="s">
        <v>29</v>
      </c>
      <c r="E17" s="10">
        <v>2751</v>
      </c>
      <c r="F17" s="11" t="s">
        <v>20</v>
      </c>
      <c r="G17" s="18">
        <v>1.65</v>
      </c>
      <c r="H17" s="18">
        <f t="shared" si="0"/>
        <v>4539.1499999999996</v>
      </c>
      <c r="I17" s="29"/>
      <c r="J17" s="3">
        <f t="shared" si="6"/>
        <v>12</v>
      </c>
      <c r="K17" s="3" t="s">
        <v>28</v>
      </c>
      <c r="L17" s="8"/>
      <c r="M17" s="9" t="s">
        <v>29</v>
      </c>
      <c r="N17" s="10">
        <v>2751</v>
      </c>
      <c r="O17" s="11" t="s">
        <v>20</v>
      </c>
      <c r="P17" s="18">
        <v>3.1</v>
      </c>
      <c r="Q17" s="18">
        <f t="shared" si="1"/>
        <v>8528.1</v>
      </c>
      <c r="R17" s="29"/>
      <c r="S17" s="3" t="s">
        <v>28</v>
      </c>
      <c r="T17" s="8"/>
      <c r="U17" s="9" t="s">
        <v>29</v>
      </c>
      <c r="V17" s="10">
        <v>2751</v>
      </c>
      <c r="W17" s="11" t="s">
        <v>20</v>
      </c>
      <c r="X17" s="18">
        <v>2.31</v>
      </c>
      <c r="Y17" s="18">
        <f t="shared" si="2"/>
        <v>6354.81</v>
      </c>
      <c r="Z17" s="29"/>
      <c r="AA17" s="3" t="s">
        <v>28</v>
      </c>
      <c r="AB17" s="8"/>
      <c r="AC17" s="9" t="s">
        <v>29</v>
      </c>
      <c r="AD17" s="10">
        <v>2751</v>
      </c>
      <c r="AE17" s="11" t="s">
        <v>20</v>
      </c>
      <c r="AF17" s="18">
        <v>10.199999999999999</v>
      </c>
      <c r="AG17" s="18">
        <f t="shared" si="3"/>
        <v>28060.199999999997</v>
      </c>
      <c r="AH17" s="29"/>
      <c r="AI17" s="3" t="s">
        <v>28</v>
      </c>
      <c r="AJ17" s="8"/>
      <c r="AK17" s="9" t="s">
        <v>29</v>
      </c>
      <c r="AL17" s="10">
        <v>2751</v>
      </c>
      <c r="AM17" s="11" t="s">
        <v>20</v>
      </c>
      <c r="AN17" s="18">
        <v>27</v>
      </c>
      <c r="AO17" s="18">
        <f t="shared" si="4"/>
        <v>74277</v>
      </c>
    </row>
    <row r="18" spans="1:41" ht="52.5" customHeight="1" x14ac:dyDescent="0.25">
      <c r="A18" s="3">
        <f t="shared" si="5"/>
        <v>13</v>
      </c>
      <c r="B18" s="3" t="s">
        <v>30</v>
      </c>
      <c r="C18" s="8"/>
      <c r="D18" s="9" t="s">
        <v>31</v>
      </c>
      <c r="E18" s="10">
        <v>400</v>
      </c>
      <c r="F18" s="11" t="s">
        <v>22</v>
      </c>
      <c r="G18" s="18">
        <v>2.5</v>
      </c>
      <c r="H18" s="18">
        <f t="shared" si="0"/>
        <v>1000</v>
      </c>
      <c r="I18" s="29"/>
      <c r="J18" s="3">
        <f t="shared" si="6"/>
        <v>13</v>
      </c>
      <c r="K18" s="3" t="s">
        <v>30</v>
      </c>
      <c r="L18" s="8"/>
      <c r="M18" s="9" t="s">
        <v>31</v>
      </c>
      <c r="N18" s="10">
        <v>400</v>
      </c>
      <c r="O18" s="11" t="s">
        <v>22</v>
      </c>
      <c r="P18" s="18">
        <v>5.45</v>
      </c>
      <c r="Q18" s="18">
        <f t="shared" si="1"/>
        <v>2180</v>
      </c>
      <c r="R18" s="29"/>
      <c r="S18" s="3" t="s">
        <v>30</v>
      </c>
      <c r="T18" s="8"/>
      <c r="U18" s="9" t="s">
        <v>31</v>
      </c>
      <c r="V18" s="10">
        <v>400</v>
      </c>
      <c r="W18" s="11" t="s">
        <v>22</v>
      </c>
      <c r="X18" s="18">
        <v>3.5</v>
      </c>
      <c r="Y18" s="18">
        <f t="shared" si="2"/>
        <v>1400</v>
      </c>
      <c r="Z18" s="29"/>
      <c r="AA18" s="3" t="s">
        <v>30</v>
      </c>
      <c r="AB18" s="8"/>
      <c r="AC18" s="9" t="s">
        <v>31</v>
      </c>
      <c r="AD18" s="10">
        <v>400</v>
      </c>
      <c r="AE18" s="11" t="s">
        <v>22</v>
      </c>
      <c r="AF18" s="18">
        <v>14</v>
      </c>
      <c r="AG18" s="18">
        <f t="shared" si="3"/>
        <v>5600</v>
      </c>
      <c r="AH18" s="29"/>
      <c r="AI18" s="3" t="s">
        <v>30</v>
      </c>
      <c r="AJ18" s="8"/>
      <c r="AK18" s="9" t="s">
        <v>31</v>
      </c>
      <c r="AL18" s="10">
        <v>400</v>
      </c>
      <c r="AM18" s="11" t="s">
        <v>22</v>
      </c>
      <c r="AN18" s="18">
        <v>2</v>
      </c>
      <c r="AO18" s="18">
        <f t="shared" si="4"/>
        <v>800</v>
      </c>
    </row>
    <row r="19" spans="1:41" ht="52.5" customHeight="1" x14ac:dyDescent="0.25">
      <c r="A19" s="3">
        <f t="shared" si="5"/>
        <v>14</v>
      </c>
      <c r="B19" s="3" t="s">
        <v>32</v>
      </c>
      <c r="C19" s="8"/>
      <c r="D19" s="9" t="s">
        <v>33</v>
      </c>
      <c r="E19" s="3">
        <v>48</v>
      </c>
      <c r="F19" s="11" t="s">
        <v>22</v>
      </c>
      <c r="G19" s="18">
        <v>95</v>
      </c>
      <c r="H19" s="18">
        <f t="shared" si="0"/>
        <v>4560</v>
      </c>
      <c r="I19" s="29"/>
      <c r="J19" s="3">
        <f t="shared" si="6"/>
        <v>14</v>
      </c>
      <c r="K19" s="3" t="s">
        <v>32</v>
      </c>
      <c r="L19" s="8"/>
      <c r="M19" s="9" t="s">
        <v>33</v>
      </c>
      <c r="N19" s="3">
        <v>48</v>
      </c>
      <c r="O19" s="11" t="s">
        <v>22</v>
      </c>
      <c r="P19" s="18">
        <v>75</v>
      </c>
      <c r="Q19" s="18">
        <f t="shared" si="1"/>
        <v>3600</v>
      </c>
      <c r="R19" s="29"/>
      <c r="S19" s="3" t="s">
        <v>32</v>
      </c>
      <c r="T19" s="8"/>
      <c r="U19" s="9" t="s">
        <v>33</v>
      </c>
      <c r="V19" s="3">
        <v>48</v>
      </c>
      <c r="W19" s="11" t="s">
        <v>22</v>
      </c>
      <c r="X19" s="18">
        <v>133</v>
      </c>
      <c r="Y19" s="18">
        <f t="shared" si="2"/>
        <v>6384</v>
      </c>
      <c r="Z19" s="29"/>
      <c r="AA19" s="3" t="s">
        <v>32</v>
      </c>
      <c r="AB19" s="8"/>
      <c r="AC19" s="9" t="s">
        <v>33</v>
      </c>
      <c r="AD19" s="3">
        <v>48</v>
      </c>
      <c r="AE19" s="11" t="s">
        <v>22</v>
      </c>
      <c r="AF19" s="18">
        <v>135.25</v>
      </c>
      <c r="AG19" s="18">
        <f t="shared" si="3"/>
        <v>6492</v>
      </c>
      <c r="AH19" s="29"/>
      <c r="AI19" s="3" t="s">
        <v>32</v>
      </c>
      <c r="AJ19" s="8"/>
      <c r="AK19" s="9" t="s">
        <v>33</v>
      </c>
      <c r="AL19" s="3">
        <v>48</v>
      </c>
      <c r="AM19" s="11" t="s">
        <v>22</v>
      </c>
      <c r="AN19" s="18">
        <v>60</v>
      </c>
      <c r="AO19" s="18">
        <f t="shared" si="4"/>
        <v>2880</v>
      </c>
    </row>
    <row r="20" spans="1:41" ht="52.5" customHeight="1" x14ac:dyDescent="0.25">
      <c r="A20" s="3">
        <f t="shared" si="5"/>
        <v>15</v>
      </c>
      <c r="B20" s="3" t="s">
        <v>32</v>
      </c>
      <c r="C20" s="8"/>
      <c r="D20" s="9" t="s">
        <v>34</v>
      </c>
      <c r="E20" s="3">
        <v>48</v>
      </c>
      <c r="F20" s="11" t="s">
        <v>22</v>
      </c>
      <c r="G20" s="18">
        <v>115</v>
      </c>
      <c r="H20" s="18">
        <f t="shared" si="0"/>
        <v>5520</v>
      </c>
      <c r="I20" s="29"/>
      <c r="J20" s="3">
        <f t="shared" si="6"/>
        <v>15</v>
      </c>
      <c r="K20" s="3" t="s">
        <v>32</v>
      </c>
      <c r="L20" s="8"/>
      <c r="M20" s="9" t="s">
        <v>34</v>
      </c>
      <c r="N20" s="3">
        <v>48</v>
      </c>
      <c r="O20" s="11" t="s">
        <v>22</v>
      </c>
      <c r="P20" s="18">
        <v>85</v>
      </c>
      <c r="Q20" s="18">
        <f t="shared" si="1"/>
        <v>4080</v>
      </c>
      <c r="R20" s="29"/>
      <c r="S20" s="3" t="s">
        <v>32</v>
      </c>
      <c r="T20" s="8"/>
      <c r="U20" s="9" t="s">
        <v>34</v>
      </c>
      <c r="V20" s="3">
        <v>48</v>
      </c>
      <c r="W20" s="11" t="s">
        <v>22</v>
      </c>
      <c r="X20" s="18">
        <v>161</v>
      </c>
      <c r="Y20" s="18">
        <f t="shared" si="2"/>
        <v>7728</v>
      </c>
      <c r="Z20" s="29"/>
      <c r="AA20" s="3" t="s">
        <v>32</v>
      </c>
      <c r="AB20" s="8"/>
      <c r="AC20" s="9" t="s">
        <v>34</v>
      </c>
      <c r="AD20" s="3">
        <v>48</v>
      </c>
      <c r="AE20" s="11" t="s">
        <v>22</v>
      </c>
      <c r="AF20" s="18">
        <v>255</v>
      </c>
      <c r="AG20" s="18">
        <f t="shared" si="3"/>
        <v>12240</v>
      </c>
      <c r="AH20" s="29"/>
      <c r="AI20" s="3" t="s">
        <v>32</v>
      </c>
      <c r="AJ20" s="8"/>
      <c r="AK20" s="9" t="s">
        <v>34</v>
      </c>
      <c r="AL20" s="3">
        <v>48</v>
      </c>
      <c r="AM20" s="11" t="s">
        <v>22</v>
      </c>
      <c r="AN20" s="18">
        <v>75</v>
      </c>
      <c r="AO20" s="18">
        <f t="shared" si="4"/>
        <v>3600</v>
      </c>
    </row>
    <row r="21" spans="1:41" ht="52.5" customHeight="1" x14ac:dyDescent="0.25">
      <c r="A21" s="3">
        <f t="shared" si="5"/>
        <v>16</v>
      </c>
      <c r="B21" s="3" t="s">
        <v>32</v>
      </c>
      <c r="C21" s="8"/>
      <c r="D21" s="9" t="s">
        <v>35</v>
      </c>
      <c r="E21" s="3">
        <v>32</v>
      </c>
      <c r="F21" s="11" t="s">
        <v>22</v>
      </c>
      <c r="G21" s="18">
        <v>125</v>
      </c>
      <c r="H21" s="18">
        <f t="shared" si="0"/>
        <v>4000</v>
      </c>
      <c r="I21" s="29"/>
      <c r="J21" s="3">
        <f t="shared" si="6"/>
        <v>16</v>
      </c>
      <c r="K21" s="3" t="s">
        <v>32</v>
      </c>
      <c r="L21" s="8"/>
      <c r="M21" s="9" t="s">
        <v>35</v>
      </c>
      <c r="N21" s="3">
        <v>32</v>
      </c>
      <c r="O21" s="11" t="s">
        <v>22</v>
      </c>
      <c r="P21" s="18">
        <v>115</v>
      </c>
      <c r="Q21" s="18">
        <f t="shared" si="1"/>
        <v>3680</v>
      </c>
      <c r="R21" s="29"/>
      <c r="S21" s="3" t="s">
        <v>32</v>
      </c>
      <c r="T21" s="8"/>
      <c r="U21" s="9" t="s">
        <v>35</v>
      </c>
      <c r="V21" s="3">
        <v>32</v>
      </c>
      <c r="W21" s="11" t="s">
        <v>22</v>
      </c>
      <c r="X21" s="18">
        <v>175</v>
      </c>
      <c r="Y21" s="18">
        <f t="shared" si="2"/>
        <v>5600</v>
      </c>
      <c r="Z21" s="29"/>
      <c r="AA21" s="3" t="s">
        <v>32</v>
      </c>
      <c r="AB21" s="8"/>
      <c r="AC21" s="9" t="s">
        <v>35</v>
      </c>
      <c r="AD21" s="3">
        <v>32</v>
      </c>
      <c r="AE21" s="11" t="s">
        <v>22</v>
      </c>
      <c r="AF21" s="18">
        <v>205</v>
      </c>
      <c r="AG21" s="18">
        <f t="shared" si="3"/>
        <v>6560</v>
      </c>
      <c r="AH21" s="29"/>
      <c r="AI21" s="3" t="s">
        <v>32</v>
      </c>
      <c r="AJ21" s="8"/>
      <c r="AK21" s="9" t="s">
        <v>35</v>
      </c>
      <c r="AL21" s="3">
        <v>32</v>
      </c>
      <c r="AM21" s="11" t="s">
        <v>22</v>
      </c>
      <c r="AN21" s="18">
        <v>125</v>
      </c>
      <c r="AO21" s="18">
        <f t="shared" si="4"/>
        <v>4000</v>
      </c>
    </row>
    <row r="22" spans="1:41" ht="52.5" customHeight="1" x14ac:dyDescent="0.25">
      <c r="A22" s="3">
        <f t="shared" si="5"/>
        <v>17</v>
      </c>
      <c r="B22" s="3" t="s">
        <v>32</v>
      </c>
      <c r="C22" s="8"/>
      <c r="D22" s="9" t="s">
        <v>36</v>
      </c>
      <c r="E22" s="3">
        <v>16</v>
      </c>
      <c r="F22" s="11" t="s">
        <v>22</v>
      </c>
      <c r="G22" s="18">
        <v>150</v>
      </c>
      <c r="H22" s="18">
        <f t="shared" si="0"/>
        <v>2400</v>
      </c>
      <c r="I22" s="29"/>
      <c r="J22" s="3">
        <f t="shared" si="6"/>
        <v>17</v>
      </c>
      <c r="K22" s="3" t="s">
        <v>32</v>
      </c>
      <c r="L22" s="8"/>
      <c r="M22" s="9" t="s">
        <v>36</v>
      </c>
      <c r="N22" s="3">
        <v>16</v>
      </c>
      <c r="O22" s="11" t="s">
        <v>22</v>
      </c>
      <c r="P22" s="18">
        <v>150</v>
      </c>
      <c r="Q22" s="18">
        <f t="shared" si="1"/>
        <v>2400</v>
      </c>
      <c r="R22" s="29"/>
      <c r="S22" s="3" t="s">
        <v>32</v>
      </c>
      <c r="T22" s="8"/>
      <c r="U22" s="9" t="s">
        <v>36</v>
      </c>
      <c r="V22" s="3">
        <v>16</v>
      </c>
      <c r="W22" s="11" t="s">
        <v>22</v>
      </c>
      <c r="X22" s="18">
        <v>210</v>
      </c>
      <c r="Y22" s="18">
        <f t="shared" si="2"/>
        <v>3360</v>
      </c>
      <c r="Z22" s="29"/>
      <c r="AA22" s="3" t="s">
        <v>32</v>
      </c>
      <c r="AB22" s="8"/>
      <c r="AC22" s="9" t="s">
        <v>36</v>
      </c>
      <c r="AD22" s="3">
        <v>16</v>
      </c>
      <c r="AE22" s="11" t="s">
        <v>22</v>
      </c>
      <c r="AF22" s="18">
        <v>360</v>
      </c>
      <c r="AG22" s="18">
        <f t="shared" si="3"/>
        <v>5760</v>
      </c>
      <c r="AH22" s="29"/>
      <c r="AI22" s="3" t="s">
        <v>32</v>
      </c>
      <c r="AJ22" s="8"/>
      <c r="AK22" s="9" t="s">
        <v>36</v>
      </c>
      <c r="AL22" s="3">
        <v>16</v>
      </c>
      <c r="AM22" s="11" t="s">
        <v>22</v>
      </c>
      <c r="AN22" s="18">
        <v>150</v>
      </c>
      <c r="AO22" s="18">
        <f t="shared" si="4"/>
        <v>2400</v>
      </c>
    </row>
    <row r="23" spans="1:41" ht="52.5" customHeight="1" x14ac:dyDescent="0.25">
      <c r="A23" s="3">
        <f t="shared" si="5"/>
        <v>18</v>
      </c>
      <c r="B23" s="3" t="s">
        <v>37</v>
      </c>
      <c r="C23" s="8"/>
      <c r="D23" s="9" t="s">
        <v>38</v>
      </c>
      <c r="E23" s="10">
        <v>10</v>
      </c>
      <c r="F23" s="11" t="s">
        <v>9</v>
      </c>
      <c r="G23" s="18">
        <v>1350</v>
      </c>
      <c r="H23" s="18">
        <f t="shared" si="0"/>
        <v>13500</v>
      </c>
      <c r="I23" s="29"/>
      <c r="J23" s="3">
        <f t="shared" si="6"/>
        <v>18</v>
      </c>
      <c r="K23" s="3" t="s">
        <v>37</v>
      </c>
      <c r="L23" s="8"/>
      <c r="M23" s="9" t="s">
        <v>38</v>
      </c>
      <c r="N23" s="10">
        <v>10</v>
      </c>
      <c r="O23" s="11" t="s">
        <v>9</v>
      </c>
      <c r="P23" s="18">
        <v>1075</v>
      </c>
      <c r="Q23" s="18">
        <f t="shared" si="1"/>
        <v>10750</v>
      </c>
      <c r="R23" s="29"/>
      <c r="S23" s="3" t="s">
        <v>37</v>
      </c>
      <c r="T23" s="8"/>
      <c r="U23" s="9" t="s">
        <v>38</v>
      </c>
      <c r="V23" s="10">
        <v>10</v>
      </c>
      <c r="W23" s="11" t="s">
        <v>9</v>
      </c>
      <c r="X23" s="18">
        <v>1890</v>
      </c>
      <c r="Y23" s="18">
        <f t="shared" si="2"/>
        <v>18900</v>
      </c>
      <c r="Z23" s="29"/>
      <c r="AA23" s="3" t="s">
        <v>37</v>
      </c>
      <c r="AB23" s="8"/>
      <c r="AC23" s="9" t="s">
        <v>38</v>
      </c>
      <c r="AD23" s="10">
        <v>10</v>
      </c>
      <c r="AE23" s="11" t="s">
        <v>9</v>
      </c>
      <c r="AF23" s="18">
        <v>2050</v>
      </c>
      <c r="AG23" s="18">
        <f t="shared" si="3"/>
        <v>20500</v>
      </c>
      <c r="AH23" s="29"/>
      <c r="AI23" s="3" t="s">
        <v>37</v>
      </c>
      <c r="AJ23" s="8"/>
      <c r="AK23" s="9" t="s">
        <v>38</v>
      </c>
      <c r="AL23" s="10">
        <v>10</v>
      </c>
      <c r="AM23" s="11" t="s">
        <v>9</v>
      </c>
      <c r="AN23" s="18">
        <v>1500</v>
      </c>
      <c r="AO23" s="18">
        <f t="shared" si="4"/>
        <v>15000</v>
      </c>
    </row>
    <row r="24" spans="1:41" ht="52.5" customHeight="1" x14ac:dyDescent="0.25">
      <c r="A24" s="3">
        <f t="shared" si="5"/>
        <v>19</v>
      </c>
      <c r="B24" s="3" t="s">
        <v>37</v>
      </c>
      <c r="C24" s="8"/>
      <c r="D24" s="9" t="s">
        <v>39</v>
      </c>
      <c r="E24" s="10">
        <v>4</v>
      </c>
      <c r="F24" s="11" t="s">
        <v>9</v>
      </c>
      <c r="G24" s="18">
        <v>2200</v>
      </c>
      <c r="H24" s="18">
        <f t="shared" si="0"/>
        <v>8800</v>
      </c>
      <c r="I24" s="29"/>
      <c r="J24" s="3">
        <f t="shared" si="6"/>
        <v>19</v>
      </c>
      <c r="K24" s="3" t="s">
        <v>37</v>
      </c>
      <c r="L24" s="8"/>
      <c r="M24" s="9" t="s">
        <v>39</v>
      </c>
      <c r="N24" s="10">
        <v>4</v>
      </c>
      <c r="O24" s="11" t="s">
        <v>9</v>
      </c>
      <c r="P24" s="18">
        <v>2250</v>
      </c>
      <c r="Q24" s="18">
        <f t="shared" si="1"/>
        <v>9000</v>
      </c>
      <c r="R24" s="29"/>
      <c r="S24" s="3" t="s">
        <v>37</v>
      </c>
      <c r="T24" s="8"/>
      <c r="U24" s="9" t="s">
        <v>39</v>
      </c>
      <c r="V24" s="10">
        <v>4</v>
      </c>
      <c r="W24" s="11" t="s">
        <v>9</v>
      </c>
      <c r="X24" s="18">
        <v>3080</v>
      </c>
      <c r="Y24" s="18">
        <f t="shared" si="2"/>
        <v>12320</v>
      </c>
      <c r="Z24" s="29"/>
      <c r="AA24" s="3" t="s">
        <v>37</v>
      </c>
      <c r="AB24" s="8"/>
      <c r="AC24" s="9" t="s">
        <v>39</v>
      </c>
      <c r="AD24" s="10">
        <v>4</v>
      </c>
      <c r="AE24" s="11" t="s">
        <v>9</v>
      </c>
      <c r="AF24" s="18">
        <v>2825</v>
      </c>
      <c r="AG24" s="18">
        <f t="shared" si="3"/>
        <v>11300</v>
      </c>
      <c r="AH24" s="29"/>
      <c r="AI24" s="3" t="s">
        <v>37</v>
      </c>
      <c r="AJ24" s="8"/>
      <c r="AK24" s="9" t="s">
        <v>39</v>
      </c>
      <c r="AL24" s="10">
        <v>4</v>
      </c>
      <c r="AM24" s="11" t="s">
        <v>9</v>
      </c>
      <c r="AN24" s="18">
        <v>1800</v>
      </c>
      <c r="AO24" s="18">
        <f t="shared" si="4"/>
        <v>7200</v>
      </c>
    </row>
    <row r="25" spans="1:41" ht="52.5" customHeight="1" x14ac:dyDescent="0.25">
      <c r="A25" s="3">
        <f t="shared" si="5"/>
        <v>20</v>
      </c>
      <c r="B25" s="3" t="s">
        <v>40</v>
      </c>
      <c r="C25" s="8"/>
      <c r="D25" s="9" t="s">
        <v>41</v>
      </c>
      <c r="E25" s="10">
        <v>2</v>
      </c>
      <c r="F25" s="11" t="s">
        <v>9</v>
      </c>
      <c r="G25" s="18">
        <v>2500</v>
      </c>
      <c r="H25" s="18">
        <f t="shared" si="0"/>
        <v>5000</v>
      </c>
      <c r="I25" s="29"/>
      <c r="J25" s="3">
        <f t="shared" si="6"/>
        <v>20</v>
      </c>
      <c r="K25" s="3" t="s">
        <v>40</v>
      </c>
      <c r="L25" s="8"/>
      <c r="M25" s="9" t="s">
        <v>41</v>
      </c>
      <c r="N25" s="10">
        <v>2</v>
      </c>
      <c r="O25" s="11" t="s">
        <v>9</v>
      </c>
      <c r="P25" s="18">
        <v>3750</v>
      </c>
      <c r="Q25" s="18">
        <f t="shared" si="1"/>
        <v>7500</v>
      </c>
      <c r="R25" s="29"/>
      <c r="S25" s="3" t="s">
        <v>40</v>
      </c>
      <c r="T25" s="8"/>
      <c r="U25" s="9" t="s">
        <v>41</v>
      </c>
      <c r="V25" s="10">
        <v>2</v>
      </c>
      <c r="W25" s="11" t="s">
        <v>9</v>
      </c>
      <c r="X25" s="18">
        <v>3500</v>
      </c>
      <c r="Y25" s="18">
        <f t="shared" si="2"/>
        <v>7000</v>
      </c>
      <c r="Z25" s="29"/>
      <c r="AA25" s="3" t="s">
        <v>40</v>
      </c>
      <c r="AB25" s="8"/>
      <c r="AC25" s="9" t="s">
        <v>41</v>
      </c>
      <c r="AD25" s="10">
        <v>2</v>
      </c>
      <c r="AE25" s="11" t="s">
        <v>9</v>
      </c>
      <c r="AF25" s="18">
        <v>5010</v>
      </c>
      <c r="AG25" s="18">
        <f t="shared" si="3"/>
        <v>10020</v>
      </c>
      <c r="AH25" s="29"/>
      <c r="AI25" s="3" t="s">
        <v>40</v>
      </c>
      <c r="AJ25" s="8"/>
      <c r="AK25" s="9" t="s">
        <v>41</v>
      </c>
      <c r="AL25" s="10">
        <v>2</v>
      </c>
      <c r="AM25" s="11" t="s">
        <v>9</v>
      </c>
      <c r="AN25" s="18">
        <v>3500</v>
      </c>
      <c r="AO25" s="18">
        <f t="shared" si="4"/>
        <v>7000</v>
      </c>
    </row>
    <row r="26" spans="1:41" ht="52.5" customHeight="1" x14ac:dyDescent="0.25">
      <c r="A26" s="3">
        <f t="shared" si="5"/>
        <v>21</v>
      </c>
      <c r="B26" s="3" t="s">
        <v>42</v>
      </c>
      <c r="C26" s="8"/>
      <c r="D26" s="9" t="s">
        <v>43</v>
      </c>
      <c r="E26" s="10">
        <v>500</v>
      </c>
      <c r="F26" s="11" t="s">
        <v>22</v>
      </c>
      <c r="G26" s="18">
        <v>25</v>
      </c>
      <c r="H26" s="18">
        <f t="shared" si="0"/>
        <v>12500</v>
      </c>
      <c r="I26" s="29"/>
      <c r="J26" s="3">
        <f t="shared" si="6"/>
        <v>21</v>
      </c>
      <c r="K26" s="3" t="s">
        <v>42</v>
      </c>
      <c r="L26" s="8"/>
      <c r="M26" s="9" t="s">
        <v>43</v>
      </c>
      <c r="N26" s="10">
        <v>500</v>
      </c>
      <c r="O26" s="11" t="s">
        <v>22</v>
      </c>
      <c r="P26" s="18">
        <v>22.3</v>
      </c>
      <c r="Q26" s="18">
        <f t="shared" si="1"/>
        <v>11150</v>
      </c>
      <c r="R26" s="29"/>
      <c r="S26" s="3" t="s">
        <v>42</v>
      </c>
      <c r="T26" s="8"/>
      <c r="U26" s="9" t="s">
        <v>43</v>
      </c>
      <c r="V26" s="10">
        <v>500</v>
      </c>
      <c r="W26" s="11" t="s">
        <v>22</v>
      </c>
      <c r="X26" s="18">
        <v>35</v>
      </c>
      <c r="Y26" s="18">
        <f t="shared" si="2"/>
        <v>17500</v>
      </c>
      <c r="Z26" s="29"/>
      <c r="AA26" s="3" t="s">
        <v>42</v>
      </c>
      <c r="AB26" s="8"/>
      <c r="AC26" s="9" t="s">
        <v>43</v>
      </c>
      <c r="AD26" s="10">
        <v>500</v>
      </c>
      <c r="AE26" s="11" t="s">
        <v>22</v>
      </c>
      <c r="AF26" s="18">
        <v>64.650000000000006</v>
      </c>
      <c r="AG26" s="18">
        <f t="shared" si="3"/>
        <v>32325.000000000004</v>
      </c>
      <c r="AH26" s="29"/>
      <c r="AI26" s="3" t="s">
        <v>42</v>
      </c>
      <c r="AJ26" s="8"/>
      <c r="AK26" s="9" t="s">
        <v>43</v>
      </c>
      <c r="AL26" s="10">
        <v>500</v>
      </c>
      <c r="AM26" s="11" t="s">
        <v>22</v>
      </c>
      <c r="AN26" s="18">
        <v>25</v>
      </c>
      <c r="AO26" s="18">
        <f t="shared" si="4"/>
        <v>12500</v>
      </c>
    </row>
    <row r="27" spans="1:41" ht="52.5" customHeight="1" x14ac:dyDescent="0.25">
      <c r="A27" s="3">
        <f t="shared" si="5"/>
        <v>22</v>
      </c>
      <c r="B27" s="3" t="s">
        <v>44</v>
      </c>
      <c r="C27" s="8"/>
      <c r="D27" s="9" t="s">
        <v>45</v>
      </c>
      <c r="E27" s="10">
        <v>500</v>
      </c>
      <c r="F27" s="11" t="s">
        <v>22</v>
      </c>
      <c r="G27" s="18">
        <v>22</v>
      </c>
      <c r="H27" s="18">
        <f t="shared" si="0"/>
        <v>11000</v>
      </c>
      <c r="I27" s="29"/>
      <c r="J27" s="3">
        <f t="shared" si="6"/>
        <v>22</v>
      </c>
      <c r="K27" s="3" t="s">
        <v>44</v>
      </c>
      <c r="L27" s="8"/>
      <c r="M27" s="9" t="s">
        <v>45</v>
      </c>
      <c r="N27" s="10">
        <v>500</v>
      </c>
      <c r="O27" s="11" t="s">
        <v>22</v>
      </c>
      <c r="P27" s="18">
        <v>22.3</v>
      </c>
      <c r="Q27" s="18">
        <f t="shared" si="1"/>
        <v>11150</v>
      </c>
      <c r="R27" s="29"/>
      <c r="S27" s="3" t="s">
        <v>44</v>
      </c>
      <c r="T27" s="8"/>
      <c r="U27" s="9" t="s">
        <v>45</v>
      </c>
      <c r="V27" s="10">
        <v>500</v>
      </c>
      <c r="W27" s="11" t="s">
        <v>22</v>
      </c>
      <c r="X27" s="18">
        <v>30.8</v>
      </c>
      <c r="Y27" s="18">
        <f t="shared" si="2"/>
        <v>15400</v>
      </c>
      <c r="Z27" s="29"/>
      <c r="AA27" s="3" t="s">
        <v>44</v>
      </c>
      <c r="AB27" s="8"/>
      <c r="AC27" s="9" t="s">
        <v>45</v>
      </c>
      <c r="AD27" s="10">
        <v>500</v>
      </c>
      <c r="AE27" s="11" t="s">
        <v>22</v>
      </c>
      <c r="AF27" s="18">
        <v>68.3</v>
      </c>
      <c r="AG27" s="18">
        <f t="shared" si="3"/>
        <v>34150</v>
      </c>
      <c r="AH27" s="29"/>
      <c r="AI27" s="3" t="s">
        <v>44</v>
      </c>
      <c r="AJ27" s="8"/>
      <c r="AK27" s="9" t="s">
        <v>45</v>
      </c>
      <c r="AL27" s="10">
        <v>500</v>
      </c>
      <c r="AM27" s="11" t="s">
        <v>22</v>
      </c>
      <c r="AN27" s="18">
        <v>45</v>
      </c>
      <c r="AO27" s="18">
        <f t="shared" si="4"/>
        <v>22500</v>
      </c>
    </row>
    <row r="28" spans="1:41" ht="52.5" customHeight="1" x14ac:dyDescent="0.25">
      <c r="A28" s="3">
        <f t="shared" si="5"/>
        <v>23</v>
      </c>
      <c r="B28" s="3" t="s">
        <v>44</v>
      </c>
      <c r="C28" s="8"/>
      <c r="D28" s="9" t="s">
        <v>46</v>
      </c>
      <c r="E28" s="10">
        <v>500</v>
      </c>
      <c r="F28" s="11" t="s">
        <v>22</v>
      </c>
      <c r="G28" s="18">
        <v>22</v>
      </c>
      <c r="H28" s="18">
        <f t="shared" si="0"/>
        <v>11000</v>
      </c>
      <c r="I28" s="29"/>
      <c r="J28" s="3">
        <f t="shared" si="6"/>
        <v>23</v>
      </c>
      <c r="K28" s="3" t="s">
        <v>44</v>
      </c>
      <c r="L28" s="8"/>
      <c r="M28" s="9" t="s">
        <v>46</v>
      </c>
      <c r="N28" s="10">
        <v>500</v>
      </c>
      <c r="O28" s="11" t="s">
        <v>22</v>
      </c>
      <c r="P28" s="18">
        <v>22.3</v>
      </c>
      <c r="Q28" s="18">
        <f t="shared" si="1"/>
        <v>11150</v>
      </c>
      <c r="R28" s="29"/>
      <c r="S28" s="3" t="s">
        <v>44</v>
      </c>
      <c r="T28" s="8"/>
      <c r="U28" s="9" t="s">
        <v>46</v>
      </c>
      <c r="V28" s="10">
        <v>500</v>
      </c>
      <c r="W28" s="11" t="s">
        <v>22</v>
      </c>
      <c r="X28" s="18">
        <v>30.8</v>
      </c>
      <c r="Y28" s="18">
        <f t="shared" si="2"/>
        <v>15400</v>
      </c>
      <c r="Z28" s="29"/>
      <c r="AA28" s="3" t="s">
        <v>44</v>
      </c>
      <c r="AB28" s="8"/>
      <c r="AC28" s="9" t="s">
        <v>46</v>
      </c>
      <c r="AD28" s="10">
        <v>500</v>
      </c>
      <c r="AE28" s="11" t="s">
        <v>22</v>
      </c>
      <c r="AF28" s="18">
        <v>95.95</v>
      </c>
      <c r="AG28" s="18">
        <f t="shared" si="3"/>
        <v>47975</v>
      </c>
      <c r="AH28" s="29"/>
      <c r="AI28" s="3" t="s">
        <v>44</v>
      </c>
      <c r="AJ28" s="8"/>
      <c r="AK28" s="9" t="s">
        <v>46</v>
      </c>
      <c r="AL28" s="10">
        <v>500</v>
      </c>
      <c r="AM28" s="11" t="s">
        <v>22</v>
      </c>
      <c r="AN28" s="18">
        <v>45</v>
      </c>
      <c r="AO28" s="18">
        <f t="shared" si="4"/>
        <v>22500</v>
      </c>
    </row>
    <row r="29" spans="1:41" ht="52.5" customHeight="1" x14ac:dyDescent="0.25">
      <c r="A29" s="3">
        <f t="shared" si="5"/>
        <v>24</v>
      </c>
      <c r="B29" s="3" t="s">
        <v>47</v>
      </c>
      <c r="C29" s="8"/>
      <c r="D29" s="9" t="s">
        <v>48</v>
      </c>
      <c r="E29" s="10">
        <f>5*2000</f>
        <v>10000</v>
      </c>
      <c r="F29" s="11" t="s">
        <v>20</v>
      </c>
      <c r="G29" s="18">
        <v>5.5</v>
      </c>
      <c r="H29" s="18">
        <f t="shared" si="0"/>
        <v>55000</v>
      </c>
      <c r="I29" s="29"/>
      <c r="J29" s="3">
        <f t="shared" si="6"/>
        <v>24</v>
      </c>
      <c r="K29" s="3" t="s">
        <v>47</v>
      </c>
      <c r="L29" s="8"/>
      <c r="M29" s="9" t="s">
        <v>48</v>
      </c>
      <c r="N29" s="10">
        <f>5*2000</f>
        <v>10000</v>
      </c>
      <c r="O29" s="11" t="s">
        <v>20</v>
      </c>
      <c r="P29" s="18">
        <v>5.6</v>
      </c>
      <c r="Q29" s="18">
        <f t="shared" si="1"/>
        <v>56000</v>
      </c>
      <c r="R29" s="29"/>
      <c r="S29" s="3" t="s">
        <v>47</v>
      </c>
      <c r="T29" s="8"/>
      <c r="U29" s="9" t="s">
        <v>48</v>
      </c>
      <c r="V29" s="10">
        <f>5*2000</f>
        <v>10000</v>
      </c>
      <c r="W29" s="11" t="s">
        <v>20</v>
      </c>
      <c r="X29" s="18">
        <v>7</v>
      </c>
      <c r="Y29" s="18">
        <f t="shared" si="2"/>
        <v>70000</v>
      </c>
      <c r="Z29" s="29"/>
      <c r="AA29" s="3" t="s">
        <v>47</v>
      </c>
      <c r="AB29" s="8"/>
      <c r="AC29" s="9" t="s">
        <v>48</v>
      </c>
      <c r="AD29" s="10">
        <f>5*2000</f>
        <v>10000</v>
      </c>
      <c r="AE29" s="11" t="s">
        <v>20</v>
      </c>
      <c r="AF29" s="18">
        <v>5.95</v>
      </c>
      <c r="AG29" s="18">
        <f t="shared" si="3"/>
        <v>59500</v>
      </c>
      <c r="AH29" s="29"/>
      <c r="AI29" s="3" t="s">
        <v>47</v>
      </c>
      <c r="AJ29" s="8"/>
      <c r="AK29" s="9" t="s">
        <v>48</v>
      </c>
      <c r="AL29" s="10">
        <f>5*2000</f>
        <v>10000</v>
      </c>
      <c r="AM29" s="11" t="s">
        <v>20</v>
      </c>
      <c r="AN29" s="18">
        <v>6</v>
      </c>
      <c r="AO29" s="18">
        <f t="shared" si="4"/>
        <v>60000</v>
      </c>
    </row>
    <row r="30" spans="1:41" ht="52.5" customHeight="1" x14ac:dyDescent="0.25">
      <c r="A30" s="3">
        <f t="shared" si="5"/>
        <v>25</v>
      </c>
      <c r="B30" s="3" t="s">
        <v>47</v>
      </c>
      <c r="C30" s="8"/>
      <c r="D30" s="9" t="s">
        <v>49</v>
      </c>
      <c r="E30" s="10">
        <f>5*4000</f>
        <v>20000</v>
      </c>
      <c r="F30" s="11" t="s">
        <v>20</v>
      </c>
      <c r="G30" s="18">
        <v>6.5</v>
      </c>
      <c r="H30" s="18">
        <f t="shared" si="0"/>
        <v>130000</v>
      </c>
      <c r="I30" s="29"/>
      <c r="J30" s="3">
        <f t="shared" si="6"/>
        <v>25</v>
      </c>
      <c r="K30" s="3" t="s">
        <v>47</v>
      </c>
      <c r="L30" s="8"/>
      <c r="M30" s="9" t="s">
        <v>49</v>
      </c>
      <c r="N30" s="10">
        <f>5*4000</f>
        <v>20000</v>
      </c>
      <c r="O30" s="11" t="s">
        <v>20</v>
      </c>
      <c r="P30" s="18">
        <v>7.25</v>
      </c>
      <c r="Q30" s="18">
        <f t="shared" si="1"/>
        <v>145000</v>
      </c>
      <c r="R30" s="29"/>
      <c r="S30" s="3" t="s">
        <v>47</v>
      </c>
      <c r="T30" s="8"/>
      <c r="U30" s="9" t="s">
        <v>49</v>
      </c>
      <c r="V30" s="10">
        <f>5*4000</f>
        <v>20000</v>
      </c>
      <c r="W30" s="11" t="s">
        <v>20</v>
      </c>
      <c r="X30" s="18">
        <v>8.4</v>
      </c>
      <c r="Y30" s="18">
        <f t="shared" si="2"/>
        <v>168000</v>
      </c>
      <c r="Z30" s="29"/>
      <c r="AA30" s="3" t="s">
        <v>47</v>
      </c>
      <c r="AB30" s="8"/>
      <c r="AC30" s="9" t="s">
        <v>49</v>
      </c>
      <c r="AD30" s="10">
        <f>5*4000</f>
        <v>20000</v>
      </c>
      <c r="AE30" s="11" t="s">
        <v>20</v>
      </c>
      <c r="AF30" s="18">
        <v>7.4</v>
      </c>
      <c r="AG30" s="18">
        <f t="shared" si="3"/>
        <v>148000</v>
      </c>
      <c r="AH30" s="29"/>
      <c r="AI30" s="3" t="s">
        <v>47</v>
      </c>
      <c r="AJ30" s="8"/>
      <c r="AK30" s="9" t="s">
        <v>49</v>
      </c>
      <c r="AL30" s="10">
        <f>5*4000</f>
        <v>20000</v>
      </c>
      <c r="AM30" s="11" t="s">
        <v>20</v>
      </c>
      <c r="AN30" s="18">
        <v>7</v>
      </c>
      <c r="AO30" s="18">
        <f t="shared" si="4"/>
        <v>140000</v>
      </c>
    </row>
    <row r="31" spans="1:41" ht="52.5" customHeight="1" x14ac:dyDescent="0.25">
      <c r="A31" s="3">
        <f t="shared" si="5"/>
        <v>26</v>
      </c>
      <c r="B31" s="3" t="s">
        <v>50</v>
      </c>
      <c r="C31" s="8"/>
      <c r="D31" s="9" t="s">
        <v>51</v>
      </c>
      <c r="E31" s="10">
        <f>6*10*20</f>
        <v>1200</v>
      </c>
      <c r="F31" s="11" t="s">
        <v>20</v>
      </c>
      <c r="G31" s="18">
        <v>7.5</v>
      </c>
      <c r="H31" s="18">
        <f t="shared" si="0"/>
        <v>9000</v>
      </c>
      <c r="I31" s="29"/>
      <c r="J31" s="3">
        <f t="shared" si="6"/>
        <v>26</v>
      </c>
      <c r="K31" s="3" t="s">
        <v>50</v>
      </c>
      <c r="L31" s="8"/>
      <c r="M31" s="9" t="s">
        <v>51</v>
      </c>
      <c r="N31" s="10">
        <f>6*10*20</f>
        <v>1200</v>
      </c>
      <c r="O31" s="11" t="s">
        <v>20</v>
      </c>
      <c r="P31" s="18">
        <v>9.4</v>
      </c>
      <c r="Q31" s="18">
        <f t="shared" si="1"/>
        <v>11280</v>
      </c>
      <c r="R31" s="29"/>
      <c r="S31" s="3" t="s">
        <v>50</v>
      </c>
      <c r="T31" s="8"/>
      <c r="U31" s="9" t="s">
        <v>51</v>
      </c>
      <c r="V31" s="10">
        <f>6*10*20</f>
        <v>1200</v>
      </c>
      <c r="W31" s="11" t="s">
        <v>20</v>
      </c>
      <c r="X31" s="18">
        <v>10.5</v>
      </c>
      <c r="Y31" s="18">
        <f t="shared" si="2"/>
        <v>12600</v>
      </c>
      <c r="Z31" s="29"/>
      <c r="AA31" s="3" t="s">
        <v>50</v>
      </c>
      <c r="AB31" s="8"/>
      <c r="AC31" s="9" t="s">
        <v>51</v>
      </c>
      <c r="AD31" s="10">
        <f>6*10*20</f>
        <v>1200</v>
      </c>
      <c r="AE31" s="11" t="s">
        <v>20</v>
      </c>
      <c r="AF31" s="18">
        <v>27.6</v>
      </c>
      <c r="AG31" s="18">
        <f t="shared" si="3"/>
        <v>33120</v>
      </c>
      <c r="AH31" s="29"/>
      <c r="AI31" s="3" t="s">
        <v>50</v>
      </c>
      <c r="AJ31" s="8"/>
      <c r="AK31" s="9" t="s">
        <v>51</v>
      </c>
      <c r="AL31" s="10">
        <f>6*10*20</f>
        <v>1200</v>
      </c>
      <c r="AM31" s="11" t="s">
        <v>20</v>
      </c>
      <c r="AN31" s="18">
        <v>12</v>
      </c>
      <c r="AO31" s="18">
        <f t="shared" si="4"/>
        <v>14400</v>
      </c>
    </row>
    <row r="32" spans="1:41" ht="52.5" customHeight="1" x14ac:dyDescent="0.25">
      <c r="A32" s="3">
        <f t="shared" si="5"/>
        <v>27</v>
      </c>
      <c r="B32" s="3" t="s">
        <v>52</v>
      </c>
      <c r="C32" s="8"/>
      <c r="D32" s="9" t="s">
        <v>53</v>
      </c>
      <c r="E32" s="10">
        <v>2751</v>
      </c>
      <c r="F32" s="11" t="s">
        <v>20</v>
      </c>
      <c r="G32" s="18">
        <v>12.5</v>
      </c>
      <c r="H32" s="18">
        <f t="shared" si="0"/>
        <v>34387.5</v>
      </c>
      <c r="I32" s="29"/>
      <c r="J32" s="3">
        <f t="shared" si="6"/>
        <v>27</v>
      </c>
      <c r="K32" s="3" t="s">
        <v>52</v>
      </c>
      <c r="L32" s="8"/>
      <c r="M32" s="9" t="s">
        <v>53</v>
      </c>
      <c r="N32" s="10">
        <v>2751</v>
      </c>
      <c r="O32" s="11" t="s">
        <v>20</v>
      </c>
      <c r="P32" s="18">
        <v>16.5</v>
      </c>
      <c r="Q32" s="18">
        <f t="shared" si="1"/>
        <v>45391.5</v>
      </c>
      <c r="R32" s="29"/>
      <c r="S32" s="3" t="s">
        <v>52</v>
      </c>
      <c r="T32" s="8"/>
      <c r="U32" s="9" t="s">
        <v>53</v>
      </c>
      <c r="V32" s="10">
        <v>2751</v>
      </c>
      <c r="W32" s="11" t="s">
        <v>20</v>
      </c>
      <c r="X32" s="18">
        <v>17.5</v>
      </c>
      <c r="Y32" s="18">
        <f t="shared" si="2"/>
        <v>48142.5</v>
      </c>
      <c r="Z32" s="29"/>
      <c r="AA32" s="3" t="s">
        <v>52</v>
      </c>
      <c r="AB32" s="8"/>
      <c r="AC32" s="9" t="s">
        <v>53</v>
      </c>
      <c r="AD32" s="10">
        <v>2751</v>
      </c>
      <c r="AE32" s="11" t="s">
        <v>20</v>
      </c>
      <c r="AF32" s="18">
        <v>21.45</v>
      </c>
      <c r="AG32" s="18">
        <f t="shared" si="3"/>
        <v>59008.95</v>
      </c>
      <c r="AH32" s="29"/>
      <c r="AI32" s="3" t="s">
        <v>52</v>
      </c>
      <c r="AJ32" s="8"/>
      <c r="AK32" s="9" t="s">
        <v>53</v>
      </c>
      <c r="AL32" s="10">
        <v>2751</v>
      </c>
      <c r="AM32" s="11" t="s">
        <v>20</v>
      </c>
      <c r="AN32" s="18">
        <v>18</v>
      </c>
      <c r="AO32" s="18">
        <f t="shared" si="4"/>
        <v>49518</v>
      </c>
    </row>
    <row r="33" spans="1:41" ht="52.5" customHeight="1" x14ac:dyDescent="0.25">
      <c r="A33" s="3">
        <f t="shared" si="5"/>
        <v>28</v>
      </c>
      <c r="B33" s="3" t="s">
        <v>54</v>
      </c>
      <c r="C33" s="12"/>
      <c r="D33" s="9" t="s">
        <v>55</v>
      </c>
      <c r="E33" s="13">
        <v>250</v>
      </c>
      <c r="F33" s="7" t="s">
        <v>20</v>
      </c>
      <c r="G33" s="18">
        <v>25</v>
      </c>
      <c r="H33" s="18">
        <f t="shared" si="0"/>
        <v>6250</v>
      </c>
      <c r="I33" s="29"/>
      <c r="J33" s="3">
        <f t="shared" si="6"/>
        <v>28</v>
      </c>
      <c r="K33" s="3" t="s">
        <v>54</v>
      </c>
      <c r="L33" s="12"/>
      <c r="M33" s="9" t="s">
        <v>55</v>
      </c>
      <c r="N33" s="13">
        <v>250</v>
      </c>
      <c r="O33" s="7" t="s">
        <v>20</v>
      </c>
      <c r="P33" s="18">
        <v>27.25</v>
      </c>
      <c r="Q33" s="18">
        <f t="shared" si="1"/>
        <v>6812.5</v>
      </c>
      <c r="R33" s="29"/>
      <c r="S33" s="3" t="s">
        <v>54</v>
      </c>
      <c r="T33" s="12"/>
      <c r="U33" s="9" t="s">
        <v>55</v>
      </c>
      <c r="V33" s="13">
        <v>250</v>
      </c>
      <c r="W33" s="7" t="s">
        <v>20</v>
      </c>
      <c r="X33" s="18">
        <v>35</v>
      </c>
      <c r="Y33" s="18">
        <f t="shared" si="2"/>
        <v>8750</v>
      </c>
      <c r="Z33" s="29"/>
      <c r="AA33" s="3" t="s">
        <v>54</v>
      </c>
      <c r="AB33" s="12"/>
      <c r="AC33" s="9" t="s">
        <v>55</v>
      </c>
      <c r="AD33" s="13">
        <v>250</v>
      </c>
      <c r="AE33" s="7" t="s">
        <v>20</v>
      </c>
      <c r="AF33" s="18">
        <v>26.5</v>
      </c>
      <c r="AG33" s="18">
        <f t="shared" si="3"/>
        <v>6625</v>
      </c>
      <c r="AH33" s="29"/>
      <c r="AI33" s="3" t="s">
        <v>54</v>
      </c>
      <c r="AJ33" s="12"/>
      <c r="AK33" s="9" t="s">
        <v>55</v>
      </c>
      <c r="AL33" s="13">
        <v>250</v>
      </c>
      <c r="AM33" s="7" t="s">
        <v>20</v>
      </c>
      <c r="AN33" s="18">
        <v>34</v>
      </c>
      <c r="AO33" s="18">
        <f t="shared" si="4"/>
        <v>8500</v>
      </c>
    </row>
    <row r="34" spans="1:41" ht="52.5" customHeight="1" x14ac:dyDescent="0.25">
      <c r="A34" s="3">
        <f t="shared" si="5"/>
        <v>29</v>
      </c>
      <c r="B34" s="3" t="s">
        <v>56</v>
      </c>
      <c r="C34" s="8"/>
      <c r="D34" s="9" t="s">
        <v>57</v>
      </c>
      <c r="E34" s="10">
        <v>100</v>
      </c>
      <c r="F34" s="11" t="s">
        <v>22</v>
      </c>
      <c r="G34" s="18">
        <v>65</v>
      </c>
      <c r="H34" s="18">
        <f t="shared" si="0"/>
        <v>6500</v>
      </c>
      <c r="I34" s="29"/>
      <c r="J34" s="3">
        <f t="shared" si="6"/>
        <v>29</v>
      </c>
      <c r="K34" s="3" t="s">
        <v>56</v>
      </c>
      <c r="L34" s="8"/>
      <c r="M34" s="9" t="s">
        <v>57</v>
      </c>
      <c r="N34" s="10">
        <v>100</v>
      </c>
      <c r="O34" s="11" t="s">
        <v>22</v>
      </c>
      <c r="P34" s="18">
        <v>75</v>
      </c>
      <c r="Q34" s="18">
        <f t="shared" si="1"/>
        <v>7500</v>
      </c>
      <c r="R34" s="29"/>
      <c r="S34" s="3" t="s">
        <v>56</v>
      </c>
      <c r="T34" s="8"/>
      <c r="U34" s="9" t="s">
        <v>57</v>
      </c>
      <c r="V34" s="10">
        <v>100</v>
      </c>
      <c r="W34" s="11" t="s">
        <v>22</v>
      </c>
      <c r="X34" s="18">
        <v>91</v>
      </c>
      <c r="Y34" s="18">
        <f t="shared" si="2"/>
        <v>9100</v>
      </c>
      <c r="Z34" s="29"/>
      <c r="AA34" s="3" t="s">
        <v>56</v>
      </c>
      <c r="AB34" s="8"/>
      <c r="AC34" s="9" t="s">
        <v>57</v>
      </c>
      <c r="AD34" s="10">
        <v>100</v>
      </c>
      <c r="AE34" s="11" t="s">
        <v>22</v>
      </c>
      <c r="AF34" s="18">
        <v>187.5</v>
      </c>
      <c r="AG34" s="18">
        <f t="shared" si="3"/>
        <v>18750</v>
      </c>
      <c r="AH34" s="29"/>
      <c r="AI34" s="3" t="s">
        <v>56</v>
      </c>
      <c r="AJ34" s="8"/>
      <c r="AK34" s="9" t="s">
        <v>57</v>
      </c>
      <c r="AL34" s="10">
        <v>100</v>
      </c>
      <c r="AM34" s="11" t="s">
        <v>22</v>
      </c>
      <c r="AN34" s="18">
        <v>250</v>
      </c>
      <c r="AO34" s="18">
        <f t="shared" si="4"/>
        <v>25000</v>
      </c>
    </row>
    <row r="35" spans="1:41" ht="52.5" customHeight="1" x14ac:dyDescent="0.25">
      <c r="A35" s="3">
        <f t="shared" si="5"/>
        <v>30</v>
      </c>
      <c r="B35" s="3" t="s">
        <v>58</v>
      </c>
      <c r="C35" s="8"/>
      <c r="D35" s="9" t="s">
        <v>59</v>
      </c>
      <c r="E35" s="10">
        <v>2000</v>
      </c>
      <c r="F35" s="11" t="s">
        <v>60</v>
      </c>
      <c r="G35" s="18">
        <v>4.5</v>
      </c>
      <c r="H35" s="18">
        <f t="shared" si="0"/>
        <v>9000</v>
      </c>
      <c r="I35" s="29"/>
      <c r="J35" s="3">
        <f t="shared" si="6"/>
        <v>30</v>
      </c>
      <c r="K35" s="3" t="s">
        <v>58</v>
      </c>
      <c r="L35" s="8"/>
      <c r="M35" s="9" t="s">
        <v>59</v>
      </c>
      <c r="N35" s="10">
        <v>2000</v>
      </c>
      <c r="O35" s="11" t="s">
        <v>60</v>
      </c>
      <c r="P35" s="18">
        <v>5.15</v>
      </c>
      <c r="Q35" s="18">
        <f t="shared" si="1"/>
        <v>10300</v>
      </c>
      <c r="R35" s="29"/>
      <c r="S35" s="3" t="s">
        <v>58</v>
      </c>
      <c r="T35" s="8"/>
      <c r="U35" s="9" t="s">
        <v>59</v>
      </c>
      <c r="V35" s="10">
        <v>2000</v>
      </c>
      <c r="W35" s="11" t="s">
        <v>60</v>
      </c>
      <c r="X35" s="18">
        <v>6.3</v>
      </c>
      <c r="Y35" s="18">
        <f t="shared" si="2"/>
        <v>12600</v>
      </c>
      <c r="Z35" s="29"/>
      <c r="AA35" s="3" t="s">
        <v>58</v>
      </c>
      <c r="AB35" s="8"/>
      <c r="AC35" s="9" t="s">
        <v>59</v>
      </c>
      <c r="AD35" s="10">
        <v>2000</v>
      </c>
      <c r="AE35" s="11" t="s">
        <v>60</v>
      </c>
      <c r="AF35" s="18">
        <v>13.15</v>
      </c>
      <c r="AG35" s="18">
        <f t="shared" si="3"/>
        <v>26300</v>
      </c>
      <c r="AH35" s="29"/>
      <c r="AI35" s="3" t="s">
        <v>58</v>
      </c>
      <c r="AJ35" s="8"/>
      <c r="AK35" s="9" t="s">
        <v>59</v>
      </c>
      <c r="AL35" s="10">
        <v>2000</v>
      </c>
      <c r="AM35" s="11" t="s">
        <v>60</v>
      </c>
      <c r="AN35" s="18">
        <v>3.5</v>
      </c>
      <c r="AO35" s="18">
        <f t="shared" si="4"/>
        <v>7000</v>
      </c>
    </row>
    <row r="36" spans="1:41" ht="52.5" customHeight="1" x14ac:dyDescent="0.25">
      <c r="A36" s="3">
        <f t="shared" si="5"/>
        <v>31</v>
      </c>
      <c r="B36" s="3" t="s">
        <v>61</v>
      </c>
      <c r="C36" s="8"/>
      <c r="D36" s="9" t="s">
        <v>62</v>
      </c>
      <c r="E36" s="10">
        <v>13</v>
      </c>
      <c r="F36" s="11" t="s">
        <v>9</v>
      </c>
      <c r="G36" s="18">
        <v>2000</v>
      </c>
      <c r="H36" s="18">
        <f t="shared" si="0"/>
        <v>26000</v>
      </c>
      <c r="I36" s="29"/>
      <c r="J36" s="3">
        <f t="shared" si="6"/>
        <v>31</v>
      </c>
      <c r="K36" s="3" t="s">
        <v>61</v>
      </c>
      <c r="L36" s="8"/>
      <c r="M36" s="9" t="s">
        <v>62</v>
      </c>
      <c r="N36" s="10">
        <v>13</v>
      </c>
      <c r="O36" s="11" t="s">
        <v>9</v>
      </c>
      <c r="P36" s="18">
        <v>2725</v>
      </c>
      <c r="Q36" s="18">
        <f t="shared" si="1"/>
        <v>35425</v>
      </c>
      <c r="R36" s="29"/>
      <c r="S36" s="3" t="s">
        <v>61</v>
      </c>
      <c r="T36" s="8"/>
      <c r="U36" s="9" t="s">
        <v>62</v>
      </c>
      <c r="V36" s="10">
        <v>13</v>
      </c>
      <c r="W36" s="11" t="s">
        <v>9</v>
      </c>
      <c r="X36" s="18">
        <v>2800</v>
      </c>
      <c r="Y36" s="18">
        <f t="shared" si="2"/>
        <v>36400</v>
      </c>
      <c r="Z36" s="29"/>
      <c r="AA36" s="3" t="s">
        <v>61</v>
      </c>
      <c r="AB36" s="8"/>
      <c r="AC36" s="9" t="s">
        <v>62</v>
      </c>
      <c r="AD36" s="10">
        <v>13</v>
      </c>
      <c r="AE36" s="11" t="s">
        <v>9</v>
      </c>
      <c r="AF36" s="18">
        <v>3800</v>
      </c>
      <c r="AG36" s="18">
        <f t="shared" si="3"/>
        <v>49400</v>
      </c>
      <c r="AH36" s="29"/>
      <c r="AI36" s="3" t="s">
        <v>61</v>
      </c>
      <c r="AJ36" s="8"/>
      <c r="AK36" s="9" t="s">
        <v>62</v>
      </c>
      <c r="AL36" s="10">
        <v>13</v>
      </c>
      <c r="AM36" s="11" t="s">
        <v>9</v>
      </c>
      <c r="AN36" s="18">
        <v>4000</v>
      </c>
      <c r="AO36" s="18">
        <f t="shared" si="4"/>
        <v>52000</v>
      </c>
    </row>
    <row r="37" spans="1:41" ht="52.5" customHeight="1" x14ac:dyDescent="0.25">
      <c r="A37" s="3"/>
      <c r="B37" s="14"/>
      <c r="C37" s="30"/>
      <c r="D37" s="15" t="s">
        <v>63</v>
      </c>
      <c r="E37" s="14"/>
      <c r="F37" s="14"/>
      <c r="G37" s="14"/>
      <c r="H37" s="20">
        <f>SUM(H6:H36)</f>
        <v>544259.65</v>
      </c>
      <c r="I37" s="29"/>
      <c r="J37" s="3"/>
      <c r="K37" s="14"/>
      <c r="L37" s="8"/>
      <c r="M37" s="15" t="s">
        <v>63</v>
      </c>
      <c r="N37" s="14"/>
      <c r="O37" s="14"/>
      <c r="P37" s="14"/>
      <c r="Q37" s="20">
        <f>SUM(Q6:Q36)</f>
        <v>725642.95</v>
      </c>
      <c r="R37" s="29"/>
      <c r="S37" s="14"/>
      <c r="T37" s="8"/>
      <c r="U37" s="15" t="s">
        <v>63</v>
      </c>
      <c r="V37" s="14"/>
      <c r="W37" s="14"/>
      <c r="X37" s="14"/>
      <c r="Y37" s="20">
        <f>SUM(Y6:Y36)</f>
        <v>740963.51</v>
      </c>
      <c r="Z37" s="29"/>
      <c r="AA37" s="14"/>
      <c r="AB37" s="8"/>
      <c r="AC37" s="15" t="s">
        <v>63</v>
      </c>
      <c r="AD37" s="14"/>
      <c r="AE37" s="14"/>
      <c r="AF37" s="14"/>
      <c r="AG37" s="20">
        <f>SUM(AG6:AG36)</f>
        <v>1064744</v>
      </c>
      <c r="AH37" s="29"/>
      <c r="AI37" s="14"/>
      <c r="AJ37" s="8"/>
      <c r="AK37" s="15" t="s">
        <v>63</v>
      </c>
      <c r="AL37" s="14"/>
      <c r="AM37" s="14"/>
      <c r="AN37" s="14"/>
      <c r="AO37" s="20">
        <f>SUM(AO6:AO36)</f>
        <v>1109840</v>
      </c>
    </row>
    <row r="38" spans="1:41" ht="52.5" customHeight="1" x14ac:dyDescent="0.25">
      <c r="A38" s="3"/>
      <c r="B38" s="14"/>
      <c r="C38" s="30"/>
      <c r="D38" s="14"/>
      <c r="E38" s="15" t="s">
        <v>64</v>
      </c>
      <c r="F38" s="15" t="s">
        <v>65</v>
      </c>
      <c r="G38" s="15" t="s">
        <v>66</v>
      </c>
      <c r="H38" s="14"/>
      <c r="I38" s="29"/>
      <c r="J38" s="3"/>
      <c r="K38" s="14"/>
      <c r="L38" s="8"/>
      <c r="M38" s="14"/>
      <c r="N38" s="15" t="s">
        <v>64</v>
      </c>
      <c r="O38" s="15" t="s">
        <v>65</v>
      </c>
      <c r="P38" s="15" t="s">
        <v>66</v>
      </c>
      <c r="Q38" s="14"/>
      <c r="R38" s="29"/>
      <c r="S38" s="14"/>
      <c r="T38" s="8"/>
      <c r="U38" s="14"/>
      <c r="V38" s="15" t="s">
        <v>64</v>
      </c>
      <c r="W38" s="15" t="s">
        <v>65</v>
      </c>
      <c r="X38" s="15" t="s">
        <v>66</v>
      </c>
      <c r="Y38" s="14"/>
      <c r="Z38" s="29"/>
      <c r="AA38" s="14"/>
      <c r="AB38" s="8"/>
      <c r="AC38" s="14"/>
      <c r="AD38" s="15" t="s">
        <v>64</v>
      </c>
      <c r="AE38" s="15" t="s">
        <v>65</v>
      </c>
      <c r="AF38" s="15" t="s">
        <v>66</v>
      </c>
      <c r="AG38" s="14"/>
      <c r="AH38" s="29"/>
      <c r="AI38" s="14"/>
      <c r="AJ38" s="8"/>
      <c r="AK38" s="14"/>
      <c r="AL38" s="15" t="s">
        <v>64</v>
      </c>
      <c r="AM38" s="15" t="s">
        <v>65</v>
      </c>
      <c r="AN38" s="15" t="s">
        <v>66</v>
      </c>
      <c r="AO38" s="14"/>
    </row>
    <row r="39" spans="1:41" ht="71.25" customHeight="1" x14ac:dyDescent="0.25">
      <c r="A39" s="16"/>
      <c r="B39" s="14"/>
      <c r="C39" s="30"/>
      <c r="D39" s="15" t="s">
        <v>67</v>
      </c>
      <c r="E39" s="15" t="s">
        <v>68</v>
      </c>
      <c r="F39" s="17" t="s">
        <v>10</v>
      </c>
      <c r="G39" s="15" t="s">
        <v>69</v>
      </c>
      <c r="H39" s="18">
        <v>0</v>
      </c>
      <c r="I39" s="29"/>
      <c r="J39" s="16"/>
      <c r="K39" s="14"/>
      <c r="L39" s="8"/>
      <c r="M39" s="15" t="s">
        <v>67</v>
      </c>
      <c r="N39" s="15" t="s">
        <v>68</v>
      </c>
      <c r="O39" s="22">
        <v>20</v>
      </c>
      <c r="P39" s="15" t="s">
        <v>69</v>
      </c>
      <c r="Q39" s="23">
        <v>800</v>
      </c>
      <c r="R39" s="29"/>
      <c r="S39" s="14"/>
      <c r="T39" s="8"/>
      <c r="U39" s="15" t="s">
        <v>67</v>
      </c>
      <c r="V39" s="15" t="s">
        <v>68</v>
      </c>
      <c r="W39" s="22">
        <v>55</v>
      </c>
      <c r="X39" s="15" t="s">
        <v>69</v>
      </c>
      <c r="Y39" s="23">
        <v>2200</v>
      </c>
      <c r="Z39" s="29"/>
      <c r="AA39" s="14"/>
      <c r="AB39" s="8"/>
      <c r="AC39" s="15" t="s">
        <v>67</v>
      </c>
      <c r="AD39" s="15" t="s">
        <v>68</v>
      </c>
      <c r="AE39" s="22">
        <v>100</v>
      </c>
      <c r="AF39" s="15" t="s">
        <v>69</v>
      </c>
      <c r="AG39" s="23">
        <v>4000</v>
      </c>
      <c r="AH39" s="29"/>
      <c r="AI39" s="14"/>
      <c r="AJ39" s="8"/>
      <c r="AK39" s="15" t="s">
        <v>67</v>
      </c>
      <c r="AL39" s="15" t="s">
        <v>68</v>
      </c>
      <c r="AM39" s="22">
        <v>56.25</v>
      </c>
      <c r="AN39" s="15" t="s">
        <v>69</v>
      </c>
      <c r="AO39" s="23">
        <v>2250</v>
      </c>
    </row>
  </sheetData>
  <sheetProtection algorithmName="SHA-512" hashValue="GU3DCEoPvh5hNRurQuUojda+WiWa5SUm2VmcSOfD3OkjunGHDIyfE4pC49j1VFHI8APw+aH98WSrd7d1FLHmEg==" saltValue="DSW/2Klbi9iebyURZKxUxw==" spinCount="100000" sheet="1" objects="1" scenarios="1"/>
  <mergeCells count="12">
    <mergeCell ref="C1:V2"/>
    <mergeCell ref="A2:B2"/>
    <mergeCell ref="L5:Q5"/>
    <mergeCell ref="D3:H3"/>
    <mergeCell ref="K3:Q3"/>
    <mergeCell ref="S3:Y3"/>
    <mergeCell ref="T5:Y5"/>
    <mergeCell ref="AA3:AG3"/>
    <mergeCell ref="AB5:AG5"/>
    <mergeCell ref="AI3:AO3"/>
    <mergeCell ref="AJ5:AO5"/>
    <mergeCell ref="C5:H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dcterms:created xsi:type="dcterms:W3CDTF">2018-11-01T15:01:58Z</dcterms:created>
  <dcterms:modified xsi:type="dcterms:W3CDTF">2018-11-01T18:53:51Z</dcterms:modified>
</cp:coreProperties>
</file>