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TA004989DJ - IFBC - LMWTP Sedimentation Basin C Sludge Collection Upgrade\Solicitation Documents\Addendums\"/>
    </mc:Choice>
  </mc:AlternateContent>
  <xr:revisionPtr revIDLastSave="0" documentId="13_ncr:1_{9AF0870C-EDFF-492E-A2C8-BE4BFC6FF7D4}" xr6:coauthVersionLast="47" xr6:coauthVersionMax="47" xr10:uidLastSave="{00000000-0000-0000-0000-000000000000}"/>
  <bookViews>
    <workbookView xWindow="-28920" yWindow="-120" windowWidth="29040" windowHeight="17640" xr2:uid="{944CA7C2-7E1A-4D21-959B-19CEA7612812}"/>
  </bookViews>
  <sheets>
    <sheet name="Bid Form" sheetId="5" r:id="rId1"/>
  </sheets>
  <definedNames>
    <definedName name="_xlnm.Print_Area" localSheetId="0">'Bid Form'!$A$1:$K$37</definedName>
    <definedName name="_xlnm.Print_Titles" localSheetId="0">'Bid Form'!$1:$5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9" i="5"/>
  <c r="G8" i="5"/>
  <c r="G7" i="5"/>
  <c r="G10" i="5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G27" i="5" l="1"/>
  <c r="G28" i="5" s="1"/>
  <c r="G29" i="5" s="1"/>
  <c r="G30" i="5" s="1"/>
</calcChain>
</file>

<file path=xl/sharedStrings.xml><?xml version="1.0" encoding="utf-8"?>
<sst xmlns="http://schemas.openxmlformats.org/spreadsheetml/2006/main" count="63" uniqueCount="46">
  <si>
    <t>ITEM</t>
  </si>
  <si>
    <t>DESCRIPTION</t>
  </si>
  <si>
    <t>MISCELLANEOUS</t>
  </si>
  <si>
    <t>LS</t>
  </si>
  <si>
    <t>SUBTOTAL</t>
  </si>
  <si>
    <t>Demolition</t>
  </si>
  <si>
    <t>SF</t>
  </si>
  <si>
    <t>LIME SLUDGE IMPROVEMENTS</t>
  </si>
  <si>
    <t>Record Drawings</t>
  </si>
  <si>
    <t>EA</t>
  </si>
  <si>
    <t>LF</t>
  </si>
  <si>
    <t>Ovivo Traveling Bridge Equipment Package</t>
  </si>
  <si>
    <t>6" Pratt Full Round Port Plug Valve</t>
  </si>
  <si>
    <t>6" Dezurik Swing Check Valve</t>
  </si>
  <si>
    <t>4" Pratt Full Round Port Plug Valve</t>
  </si>
  <si>
    <t>4" Valmatic Butterfly Valve</t>
  </si>
  <si>
    <t>Epoxy Crack Injection</t>
  </si>
  <si>
    <t>Polyurethane Foam Grout Crack Injection</t>
  </si>
  <si>
    <t>Joint Sealant Replacement</t>
  </si>
  <si>
    <t>Spall/Delamination Repair</t>
  </si>
  <si>
    <t>Deck/Coating Repair</t>
  </si>
  <si>
    <t>Electrical, Instrumentation, Integration, and Controls</t>
  </si>
  <si>
    <t>Preconstruction Video</t>
  </si>
  <si>
    <t>Lime Building Expansion Dowel and Spall Repair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</si>
  <si>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contingency, and total bid price fields.</t>
  </si>
  <si>
    <t>GRAND TOTAL</t>
  </si>
  <si>
    <t>ESTIMATED QUANTITY</t>
  </si>
  <si>
    <t>UNIT</t>
  </si>
  <si>
    <t>Mobilization</t>
  </si>
  <si>
    <r>
      <t xml:space="preserve">UNIT PRICE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399 Calendar Days</t>
    </r>
  </si>
  <si>
    <r>
      <t xml:space="preserve">UNIT PRICE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309 Calendar Days</t>
    </r>
  </si>
  <si>
    <r>
      <t xml:space="preserve">AMOUNT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309 Calendar Days</t>
    </r>
  </si>
  <si>
    <r>
      <t xml:space="preserve">AMOUNT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399 Calendar Days</t>
    </r>
  </si>
  <si>
    <t>SUBTOTAL ALL SECTIONS, MISCELLANEOUS AND LIME SLUDGE IMPROVEMENTS</t>
  </si>
  <si>
    <t>BIDDER NAME________________________________________________</t>
  </si>
  <si>
    <t>BIDDER SIGNATURE___________________________________________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</si>
  <si>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</si>
  <si>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Contingency (Used only with County Approval)</t>
  </si>
  <si>
    <t>UNIT PRICE</t>
  </si>
  <si>
    <t>EOC
Kimley Horn</t>
  </si>
  <si>
    <t>AMOUNT</t>
  </si>
  <si>
    <t>Permit Allowance</t>
  </si>
  <si>
    <t>Basin Cleaning</t>
  </si>
  <si>
    <r>
      <t>APPENDIX L - BID PRICING FORM (</t>
    </r>
    <r>
      <rPr>
        <b/>
        <sz val="12"/>
        <color rgb="FFFF0000"/>
        <rFont val="Times New Roman"/>
        <family val="1"/>
      </rPr>
      <t>REVISION 3</t>
    </r>
    <r>
      <rPr>
        <b/>
        <sz val="12"/>
        <rFont val="Times New Roman"/>
        <family val="1"/>
      </rPr>
      <t>)
24-TA004989DJ LMWTP SEDIMENTATION BASIN C SLUDGE COLLECTION UPGRADE</t>
    </r>
  </si>
  <si>
    <r>
      <t xml:space="preserve">14
</t>
    </r>
    <r>
      <rPr>
        <u/>
        <sz val="12"/>
        <rFont val="Times New Roman"/>
        <family val="1"/>
      </rPr>
      <t>28</t>
    </r>
  </si>
  <si>
    <t>Updated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</si>
</sst>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strike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97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0" borderId="0" xfId="0" applyFont="1"/>
    <xf numFmtId="0" fontId="5" fillId="0" borderId="0" xfId="4" applyFont="1" applyAlignment="1">
      <alignment horizontal="center"/>
    </xf>
    <xf numFmtId="0" fontId="5" fillId="0" borderId="0" xfId="4" applyFont="1"/>
    <xf numFmtId="164" fontId="4" fillId="3" borderId="13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left" vertical="center"/>
    </xf>
    <xf numFmtId="164" fontId="4" fillId="5" borderId="8" xfId="0" applyNumberFormat="1" applyFont="1" applyFill="1" applyBorder="1" applyAlignment="1">
      <alignment horizontal="left" vertical="center"/>
    </xf>
    <xf numFmtId="164" fontId="4" fillId="6" borderId="9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4" fillId="0" borderId="0" xfId="4" applyNumberFormat="1" applyFont="1" applyAlignment="1" applyProtection="1">
      <alignment horizontal="left"/>
      <protection locked="0"/>
    </xf>
    <xf numFmtId="164" fontId="5" fillId="0" borderId="0" xfId="0" applyNumberFormat="1" applyFo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 wrapText="1"/>
    </xf>
    <xf numFmtId="164" fontId="4" fillId="4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4" fillId="0" borderId="0" xfId="4" applyNumberFormat="1" applyFont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center"/>
      <protection locked="0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4" fontId="4" fillId="5" borderId="2" xfId="0" applyNumberFormat="1" applyFont="1" applyFill="1" applyBorder="1" applyAlignment="1">
      <alignment horizontal="center" vertical="center"/>
    </xf>
    <xf numFmtId="7" fontId="4" fillId="5" borderId="2" xfId="1" applyNumberFormat="1" applyFont="1" applyFill="1" applyBorder="1" applyAlignment="1" applyProtection="1">
      <alignment horizontal="center" vertical="center"/>
      <protection locked="0"/>
    </xf>
    <xf numFmtId="7" fontId="4" fillId="5" borderId="3" xfId="1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7" fontId="5" fillId="0" borderId="2" xfId="1" applyNumberFormat="1" applyFont="1" applyFill="1" applyBorder="1" applyAlignment="1" applyProtection="1">
      <alignment horizontal="center" vertical="center"/>
      <protection locked="0"/>
    </xf>
    <xf numFmtId="7" fontId="5" fillId="0" borderId="3" xfId="1" applyNumberFormat="1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 vertical="center"/>
    </xf>
    <xf numFmtId="7" fontId="4" fillId="6" borderId="9" xfId="1" applyNumberFormat="1" applyFont="1" applyFill="1" applyBorder="1" applyAlignment="1" applyProtection="1">
      <alignment horizontal="center" vertical="center"/>
      <protection locked="0"/>
    </xf>
    <xf numFmtId="7" fontId="4" fillId="6" borderId="4" xfId="1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5" xfId="2" applyFont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 applyProtection="1">
      <alignment horizontal="center" vertical="center" wrapText="1"/>
      <protection locked="0"/>
    </xf>
    <xf numFmtId="0" fontId="4" fillId="0" borderId="22" xfId="2" applyFont="1" applyBorder="1" applyAlignment="1" applyProtection="1">
      <alignment horizontal="center" vertical="center" wrapText="1"/>
      <protection locked="0"/>
    </xf>
    <xf numFmtId="164" fontId="4" fillId="0" borderId="15" xfId="2" applyNumberFormat="1" applyFont="1" applyBorder="1" applyAlignment="1">
      <alignment horizontal="center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164" fontId="4" fillId="0" borderId="18" xfId="2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38" fontId="4" fillId="0" borderId="0" xfId="4" applyNumberFormat="1" applyFont="1" applyAlignment="1" applyProtection="1">
      <alignment horizontal="left"/>
      <protection locked="0"/>
    </xf>
    <xf numFmtId="0" fontId="5" fillId="0" borderId="0" xfId="4" applyFont="1" applyAlignment="1">
      <alignment horizontal="center" wrapText="1"/>
    </xf>
    <xf numFmtId="4" fontId="4" fillId="5" borderId="1" xfId="0" applyNumberFormat="1" applyFont="1" applyFill="1" applyBorder="1" applyAlignment="1">
      <alignment horizontal="left" vertical="center"/>
    </xf>
    <xf numFmtId="4" fontId="4" fillId="5" borderId="2" xfId="0" applyNumberFormat="1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4" fontId="4" fillId="5" borderId="11" xfId="0" applyNumberFormat="1" applyFont="1" applyFill="1" applyBorder="1" applyAlignment="1">
      <alignment horizontal="left" vertical="center"/>
    </xf>
    <xf numFmtId="4" fontId="4" fillId="5" borderId="7" xfId="0" applyNumberFormat="1" applyFont="1" applyFill="1" applyBorder="1" applyAlignment="1">
      <alignment horizontal="left" vertical="center"/>
    </xf>
    <xf numFmtId="4" fontId="4" fillId="5" borderId="8" xfId="0" applyNumberFormat="1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5" xfId="2" xr:uid="{98E98165-7ACE-46E1-AB7A-CD8772BE169B}"/>
    <cellStyle name="Normal 7" xfId="3" xr:uid="{675FC747-3985-4099-AD09-54E93FEB37BC}"/>
    <cellStyle name="Normal_ConstructionCostMagellanDrWLImp" xfId="4" xr:uid="{726F6847-2BBF-4682-806E-43C9829FE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AE5A-823C-4993-B396-839D98911446}">
  <sheetPr>
    <tabColor theme="8" tint="0.59999389629810485"/>
    <pageSetUpPr fitToPage="1"/>
  </sheetPr>
  <dimension ref="A1:P62"/>
  <sheetViews>
    <sheetView tabSelected="1" zoomScaleNormal="100" zoomScaleSheetLayoutView="115" zoomScalePageLayoutView="70" workbookViewId="0">
      <selection activeCell="H1" sqref="H1:K2"/>
    </sheetView>
  </sheetViews>
  <sheetFormatPr defaultRowHeight="12.75" x14ac:dyDescent="0.2"/>
  <cols>
    <col min="1" max="1" width="11" customWidth="1"/>
    <col min="2" max="2" width="46" customWidth="1"/>
    <col min="3" max="3" width="14.7109375" customWidth="1"/>
    <col min="4" max="4" width="14.7109375" style="2" hidden="1" customWidth="1"/>
    <col min="5" max="5" width="20.7109375" customWidth="1"/>
    <col min="6" max="6" width="15.7109375" style="29" hidden="1" customWidth="1"/>
    <col min="7" max="7" width="15.7109375" style="38" hidden="1" customWidth="1"/>
    <col min="8" max="11" width="20.7109375" customWidth="1"/>
    <col min="12" max="12" width="24.28515625" customWidth="1"/>
    <col min="13" max="13" width="15.140625" customWidth="1"/>
    <col min="14" max="14" width="17.42578125" customWidth="1"/>
    <col min="15" max="15" width="15.42578125" customWidth="1"/>
    <col min="16" max="16" width="14.85546875" customWidth="1"/>
    <col min="17" max="17" width="25" customWidth="1"/>
    <col min="18" max="18" width="17.5703125" customWidth="1"/>
    <col min="19" max="19" width="12.85546875" customWidth="1"/>
    <col min="20" max="20" width="10.28515625" customWidth="1"/>
    <col min="23" max="23" width="26.28515625" customWidth="1"/>
  </cols>
  <sheetData>
    <row r="1" spans="1:11" ht="50.25" customHeight="1" x14ac:dyDescent="0.2">
      <c r="A1" s="66" t="s">
        <v>43</v>
      </c>
      <c r="B1" s="67"/>
      <c r="C1" s="67"/>
      <c r="D1" s="67"/>
      <c r="E1" s="67"/>
      <c r="F1" s="82" t="s">
        <v>39</v>
      </c>
      <c r="G1" s="83"/>
      <c r="H1" s="76"/>
      <c r="I1" s="77"/>
      <c r="J1" s="77"/>
      <c r="K1" s="78"/>
    </row>
    <row r="2" spans="1:11" ht="90" customHeight="1" x14ac:dyDescent="0.2">
      <c r="A2" s="68" t="s">
        <v>24</v>
      </c>
      <c r="B2" s="69"/>
      <c r="C2" s="69"/>
      <c r="D2" s="69"/>
      <c r="E2" s="69"/>
      <c r="F2" s="84"/>
      <c r="G2" s="85"/>
      <c r="H2" s="79"/>
      <c r="I2" s="80"/>
      <c r="J2" s="80"/>
      <c r="K2" s="81"/>
    </row>
    <row r="3" spans="1:11" ht="14.25" customHeight="1" x14ac:dyDescent="0.2">
      <c r="A3" s="74" t="s">
        <v>0</v>
      </c>
      <c r="B3" s="75" t="s">
        <v>1</v>
      </c>
      <c r="C3" s="73" t="s">
        <v>26</v>
      </c>
      <c r="D3" s="73" t="s">
        <v>26</v>
      </c>
      <c r="E3" s="73" t="s">
        <v>27</v>
      </c>
      <c r="F3" s="70" t="s">
        <v>38</v>
      </c>
      <c r="G3" s="21"/>
      <c r="H3" s="73" t="s">
        <v>29</v>
      </c>
      <c r="I3" s="73" t="s">
        <v>32</v>
      </c>
      <c r="J3" s="73" t="s">
        <v>30</v>
      </c>
      <c r="K3" s="86" t="s">
        <v>31</v>
      </c>
    </row>
    <row r="4" spans="1:11" ht="17.25" customHeight="1" x14ac:dyDescent="0.2">
      <c r="A4" s="74"/>
      <c r="B4" s="75"/>
      <c r="C4" s="73"/>
      <c r="D4" s="73"/>
      <c r="E4" s="73"/>
      <c r="F4" s="71"/>
      <c r="G4" s="22" t="s">
        <v>40</v>
      </c>
      <c r="H4" s="75"/>
      <c r="I4" s="75"/>
      <c r="J4" s="75"/>
      <c r="K4" s="87"/>
    </row>
    <row r="5" spans="1:11" ht="13.5" customHeight="1" x14ac:dyDescent="0.2">
      <c r="A5" s="74"/>
      <c r="B5" s="75"/>
      <c r="C5" s="73"/>
      <c r="D5" s="73"/>
      <c r="E5" s="73"/>
      <c r="F5" s="72"/>
      <c r="G5" s="23"/>
      <c r="H5" s="75"/>
      <c r="I5" s="75"/>
      <c r="J5" s="75"/>
      <c r="K5" s="87"/>
    </row>
    <row r="6" spans="1:11" ht="15.75" x14ac:dyDescent="0.2">
      <c r="A6" s="64" t="s">
        <v>2</v>
      </c>
      <c r="B6" s="65"/>
      <c r="C6" s="65"/>
      <c r="D6" s="65"/>
      <c r="E6" s="65"/>
      <c r="F6" s="24"/>
      <c r="G6" s="34"/>
      <c r="H6" s="14"/>
      <c r="I6" s="14"/>
      <c r="J6" s="14"/>
      <c r="K6" s="17"/>
    </row>
    <row r="7" spans="1:11" ht="15.75" x14ac:dyDescent="0.2">
      <c r="A7" s="4">
        <v>1</v>
      </c>
      <c r="B7" s="5" t="s">
        <v>28</v>
      </c>
      <c r="C7" s="44">
        <v>1</v>
      </c>
      <c r="D7" s="6">
        <v>1</v>
      </c>
      <c r="E7" s="6" t="s">
        <v>3</v>
      </c>
      <c r="F7" s="25">
        <v>515000</v>
      </c>
      <c r="G7" s="25">
        <f>+F7*D7</f>
        <v>515000</v>
      </c>
      <c r="H7" s="50"/>
      <c r="I7" s="50"/>
      <c r="J7" s="50"/>
      <c r="K7" s="51"/>
    </row>
    <row r="8" spans="1:11" ht="15.75" x14ac:dyDescent="0.2">
      <c r="A8" s="4">
        <v>2</v>
      </c>
      <c r="B8" s="5" t="s">
        <v>22</v>
      </c>
      <c r="C8" s="44">
        <v>1</v>
      </c>
      <c r="D8" s="6">
        <v>1</v>
      </c>
      <c r="E8" s="6" t="s">
        <v>3</v>
      </c>
      <c r="F8" s="25">
        <v>5000</v>
      </c>
      <c r="G8" s="25">
        <f t="shared" ref="G8:G9" si="0">+F8*D8</f>
        <v>5000</v>
      </c>
      <c r="H8" s="50"/>
      <c r="I8" s="50"/>
      <c r="J8" s="50"/>
      <c r="K8" s="51"/>
    </row>
    <row r="9" spans="1:11" ht="15.75" x14ac:dyDescent="0.2">
      <c r="A9" s="4">
        <v>3</v>
      </c>
      <c r="B9" s="5" t="s">
        <v>8</v>
      </c>
      <c r="C9" s="44">
        <v>1</v>
      </c>
      <c r="D9" s="6">
        <v>1</v>
      </c>
      <c r="E9" s="6" t="s">
        <v>3</v>
      </c>
      <c r="F9" s="25">
        <v>12000</v>
      </c>
      <c r="G9" s="25">
        <f t="shared" si="0"/>
        <v>12000</v>
      </c>
      <c r="H9" s="50"/>
      <c r="I9" s="50"/>
      <c r="J9" s="50"/>
      <c r="K9" s="51"/>
    </row>
    <row r="10" spans="1:11" ht="15.75" x14ac:dyDescent="0.2">
      <c r="A10" s="90" t="s">
        <v>4</v>
      </c>
      <c r="B10" s="91"/>
      <c r="C10" s="91"/>
      <c r="D10" s="91"/>
      <c r="E10" s="91"/>
      <c r="F10" s="26"/>
      <c r="G10" s="35">
        <f>SUM(G7:G9)</f>
        <v>532000</v>
      </c>
      <c r="H10" s="52"/>
      <c r="I10" s="53"/>
      <c r="J10" s="52"/>
      <c r="K10" s="54"/>
    </row>
    <row r="11" spans="1:11" ht="15.75" x14ac:dyDescent="0.2">
      <c r="A11" s="64" t="s">
        <v>7</v>
      </c>
      <c r="B11" s="65"/>
      <c r="C11" s="65"/>
      <c r="D11" s="65"/>
      <c r="E11" s="65"/>
      <c r="F11" s="24"/>
      <c r="G11" s="34"/>
      <c r="H11" s="55"/>
      <c r="I11" s="55"/>
      <c r="J11" s="55"/>
      <c r="K11" s="56"/>
    </row>
    <row r="12" spans="1:11" ht="15.75" x14ac:dyDescent="0.25">
      <c r="A12" s="4">
        <v>4</v>
      </c>
      <c r="B12" s="7" t="s">
        <v>5</v>
      </c>
      <c r="C12" s="45">
        <v>1</v>
      </c>
      <c r="D12" s="8">
        <v>1</v>
      </c>
      <c r="E12" s="6" t="s">
        <v>3</v>
      </c>
      <c r="F12" s="25">
        <v>250000</v>
      </c>
      <c r="G12" s="25">
        <f t="shared" ref="G12:G24" si="1">+F12*D12</f>
        <v>250000</v>
      </c>
      <c r="H12" s="50"/>
      <c r="I12" s="50"/>
      <c r="J12" s="50"/>
      <c r="K12" s="51"/>
    </row>
    <row r="13" spans="1:11" ht="15.75" x14ac:dyDescent="0.2">
      <c r="A13" s="4">
        <f>A12+1</f>
        <v>5</v>
      </c>
      <c r="B13" s="7" t="s">
        <v>11</v>
      </c>
      <c r="C13" s="46">
        <v>1</v>
      </c>
      <c r="D13" s="9">
        <v>1</v>
      </c>
      <c r="E13" s="6" t="s">
        <v>3</v>
      </c>
      <c r="F13" s="25">
        <v>4900000</v>
      </c>
      <c r="G13" s="25">
        <f t="shared" si="1"/>
        <v>4900000</v>
      </c>
      <c r="H13" s="50"/>
      <c r="I13" s="50"/>
      <c r="J13" s="50"/>
      <c r="K13" s="51"/>
    </row>
    <row r="14" spans="1:11" ht="15.75" x14ac:dyDescent="0.25">
      <c r="A14" s="4">
        <f t="shared" ref="A14:A23" si="2">A13+1</f>
        <v>6</v>
      </c>
      <c r="B14" s="10" t="s">
        <v>16</v>
      </c>
      <c r="C14" s="47">
        <v>50</v>
      </c>
      <c r="D14" s="11">
        <v>50</v>
      </c>
      <c r="E14" s="6" t="s">
        <v>10</v>
      </c>
      <c r="F14" s="25">
        <v>130</v>
      </c>
      <c r="G14" s="25">
        <f t="shared" si="1"/>
        <v>6500</v>
      </c>
      <c r="H14" s="50"/>
      <c r="I14" s="50"/>
      <c r="J14" s="50"/>
      <c r="K14" s="51"/>
    </row>
    <row r="15" spans="1:11" ht="15.75" x14ac:dyDescent="0.25">
      <c r="A15" s="4">
        <f t="shared" si="2"/>
        <v>7</v>
      </c>
      <c r="B15" s="10" t="s">
        <v>17</v>
      </c>
      <c r="C15" s="47">
        <v>1600</v>
      </c>
      <c r="D15" s="11">
        <v>1600</v>
      </c>
      <c r="E15" s="6" t="s">
        <v>10</v>
      </c>
      <c r="F15" s="25">
        <v>70</v>
      </c>
      <c r="G15" s="25">
        <f t="shared" si="1"/>
        <v>112000</v>
      </c>
      <c r="H15" s="50"/>
      <c r="I15" s="50"/>
      <c r="J15" s="50"/>
      <c r="K15" s="51"/>
    </row>
    <row r="16" spans="1:11" ht="15.75" x14ac:dyDescent="0.25">
      <c r="A16" s="4">
        <f t="shared" si="2"/>
        <v>8</v>
      </c>
      <c r="B16" s="10" t="s">
        <v>18</v>
      </c>
      <c r="C16" s="47">
        <v>2600</v>
      </c>
      <c r="D16" s="11">
        <v>2600</v>
      </c>
      <c r="E16" s="6" t="s">
        <v>10</v>
      </c>
      <c r="F16" s="25">
        <v>40</v>
      </c>
      <c r="G16" s="25">
        <f t="shared" si="1"/>
        <v>104000</v>
      </c>
      <c r="H16" s="50"/>
      <c r="I16" s="50"/>
      <c r="J16" s="50"/>
      <c r="K16" s="51"/>
    </row>
    <row r="17" spans="1:16" ht="15.75" x14ac:dyDescent="0.25">
      <c r="A17" s="4">
        <f t="shared" si="2"/>
        <v>9</v>
      </c>
      <c r="B17" s="10" t="s">
        <v>19</v>
      </c>
      <c r="C17" s="47">
        <v>118</v>
      </c>
      <c r="D17" s="11">
        <v>118</v>
      </c>
      <c r="E17" s="6" t="s">
        <v>6</v>
      </c>
      <c r="F17" s="25">
        <v>140</v>
      </c>
      <c r="G17" s="25">
        <f t="shared" si="1"/>
        <v>16520</v>
      </c>
      <c r="H17" s="50"/>
      <c r="I17" s="50"/>
      <c r="J17" s="50"/>
      <c r="K17" s="51"/>
    </row>
    <row r="18" spans="1:16" ht="15.75" x14ac:dyDescent="0.25">
      <c r="A18" s="4">
        <f t="shared" si="2"/>
        <v>10</v>
      </c>
      <c r="B18" s="10" t="s">
        <v>20</v>
      </c>
      <c r="C18" s="47">
        <v>160</v>
      </c>
      <c r="D18" s="11">
        <v>160</v>
      </c>
      <c r="E18" s="6" t="s">
        <v>6</v>
      </c>
      <c r="F18" s="25">
        <v>50</v>
      </c>
      <c r="G18" s="25">
        <f t="shared" si="1"/>
        <v>8000</v>
      </c>
      <c r="H18" s="50"/>
      <c r="I18" s="50"/>
      <c r="J18" s="50"/>
      <c r="K18" s="51"/>
    </row>
    <row r="19" spans="1:16" ht="15.75" x14ac:dyDescent="0.25">
      <c r="A19" s="4">
        <f t="shared" si="2"/>
        <v>11</v>
      </c>
      <c r="B19" s="10" t="s">
        <v>23</v>
      </c>
      <c r="C19" s="47">
        <v>1</v>
      </c>
      <c r="D19" s="11">
        <v>1</v>
      </c>
      <c r="E19" s="6" t="s">
        <v>3</v>
      </c>
      <c r="F19" s="25">
        <v>75000</v>
      </c>
      <c r="G19" s="25">
        <f t="shared" si="1"/>
        <v>75000</v>
      </c>
      <c r="H19" s="50"/>
      <c r="I19" s="50"/>
      <c r="J19" s="50"/>
      <c r="K19" s="51"/>
    </row>
    <row r="20" spans="1:16" ht="15.75" x14ac:dyDescent="0.2">
      <c r="A20" s="4">
        <f t="shared" si="2"/>
        <v>12</v>
      </c>
      <c r="B20" s="12" t="s">
        <v>13</v>
      </c>
      <c r="C20" s="46">
        <v>6</v>
      </c>
      <c r="D20" s="9">
        <v>6</v>
      </c>
      <c r="E20" s="6" t="s">
        <v>9</v>
      </c>
      <c r="F20" s="25">
        <v>15000</v>
      </c>
      <c r="G20" s="25">
        <f t="shared" si="1"/>
        <v>90000</v>
      </c>
      <c r="H20" s="50"/>
      <c r="I20" s="50"/>
      <c r="J20" s="50"/>
      <c r="K20" s="51"/>
    </row>
    <row r="21" spans="1:16" ht="31.5" x14ac:dyDescent="0.2">
      <c r="A21" s="4">
        <f t="shared" si="2"/>
        <v>13</v>
      </c>
      <c r="B21" s="12" t="s">
        <v>12</v>
      </c>
      <c r="C21" s="62" t="s">
        <v>44</v>
      </c>
      <c r="D21" s="9">
        <v>14</v>
      </c>
      <c r="E21" s="6" t="s">
        <v>9</v>
      </c>
      <c r="F21" s="25">
        <v>3500</v>
      </c>
      <c r="G21" s="25">
        <f t="shared" si="1"/>
        <v>49000</v>
      </c>
      <c r="H21" s="50"/>
      <c r="I21" s="50"/>
      <c r="J21" s="50"/>
      <c r="K21" s="51"/>
      <c r="L21" s="63" t="s">
        <v>45</v>
      </c>
    </row>
    <row r="22" spans="1:16" ht="15.75" x14ac:dyDescent="0.2">
      <c r="A22" s="4">
        <f t="shared" si="2"/>
        <v>14</v>
      </c>
      <c r="B22" s="12" t="s">
        <v>14</v>
      </c>
      <c r="C22" s="46">
        <v>6</v>
      </c>
      <c r="D22" s="9">
        <v>6</v>
      </c>
      <c r="E22" s="6" t="s">
        <v>9</v>
      </c>
      <c r="F22" s="25">
        <v>4500</v>
      </c>
      <c r="G22" s="25">
        <f t="shared" si="1"/>
        <v>27000</v>
      </c>
      <c r="H22" s="50"/>
      <c r="I22" s="50"/>
      <c r="J22" s="50"/>
      <c r="K22" s="51"/>
    </row>
    <row r="23" spans="1:16" ht="15.75" x14ac:dyDescent="0.2">
      <c r="A23" s="4">
        <f t="shared" si="2"/>
        <v>15</v>
      </c>
      <c r="B23" s="12" t="s">
        <v>15</v>
      </c>
      <c r="C23" s="46">
        <v>6</v>
      </c>
      <c r="D23" s="9">
        <v>6</v>
      </c>
      <c r="E23" s="6" t="s">
        <v>9</v>
      </c>
      <c r="F23" s="25">
        <v>7000</v>
      </c>
      <c r="G23" s="25">
        <f t="shared" si="1"/>
        <v>42000</v>
      </c>
      <c r="H23" s="50"/>
      <c r="I23" s="50"/>
      <c r="J23" s="50"/>
      <c r="K23" s="51"/>
    </row>
    <row r="24" spans="1:16" ht="15.75" customHeight="1" x14ac:dyDescent="0.2">
      <c r="A24" s="4">
        <f>A23+1</f>
        <v>16</v>
      </c>
      <c r="B24" s="13" t="s">
        <v>21</v>
      </c>
      <c r="C24" s="46">
        <v>1</v>
      </c>
      <c r="D24" s="9">
        <v>1</v>
      </c>
      <c r="E24" s="6" t="s">
        <v>3</v>
      </c>
      <c r="F24" s="25">
        <v>450000</v>
      </c>
      <c r="G24" s="25">
        <f t="shared" si="1"/>
        <v>450000</v>
      </c>
      <c r="H24" s="50"/>
      <c r="I24" s="50"/>
      <c r="J24" s="50"/>
      <c r="K24" s="51"/>
    </row>
    <row r="25" spans="1:16" ht="21" customHeight="1" x14ac:dyDescent="0.2">
      <c r="A25" s="4">
        <v>17</v>
      </c>
      <c r="B25" s="13" t="s">
        <v>41</v>
      </c>
      <c r="C25" s="46">
        <v>1</v>
      </c>
      <c r="D25" s="9">
        <v>1</v>
      </c>
      <c r="E25" s="6" t="s">
        <v>3</v>
      </c>
      <c r="F25" s="42"/>
      <c r="G25" s="42"/>
      <c r="H25" s="42"/>
      <c r="I25" s="50">
        <v>10000</v>
      </c>
      <c r="J25" s="42"/>
      <c r="K25" s="51">
        <v>10000</v>
      </c>
      <c r="L25" s="43"/>
    </row>
    <row r="26" spans="1:16" ht="21" customHeight="1" x14ac:dyDescent="0.2">
      <c r="A26" s="4">
        <v>18</v>
      </c>
      <c r="B26" s="13" t="s">
        <v>42</v>
      </c>
      <c r="C26" s="46">
        <v>1</v>
      </c>
      <c r="D26" s="41">
        <v>1</v>
      </c>
      <c r="E26" s="6" t="s">
        <v>3</v>
      </c>
      <c r="F26" s="42"/>
      <c r="G26" s="42"/>
      <c r="H26" s="50"/>
      <c r="I26" s="50"/>
      <c r="J26" s="50"/>
      <c r="K26" s="51"/>
      <c r="L26" s="43"/>
    </row>
    <row r="27" spans="1:16" ht="15.75" x14ac:dyDescent="0.2">
      <c r="A27" s="90" t="s">
        <v>4</v>
      </c>
      <c r="B27" s="91"/>
      <c r="C27" s="91"/>
      <c r="D27" s="91"/>
      <c r="E27" s="91"/>
      <c r="F27" s="26"/>
      <c r="G27" s="35">
        <f>SUM(G12:G24)</f>
        <v>6130020</v>
      </c>
      <c r="H27" s="52"/>
      <c r="I27" s="53"/>
      <c r="J27" s="52"/>
      <c r="K27" s="54"/>
      <c r="O27" s="1"/>
      <c r="P27" s="1"/>
    </row>
    <row r="28" spans="1:16" ht="15.75" x14ac:dyDescent="0.2">
      <c r="A28" s="94" t="s">
        <v>33</v>
      </c>
      <c r="B28" s="95"/>
      <c r="C28" s="95"/>
      <c r="D28" s="95"/>
      <c r="E28" s="96"/>
      <c r="F28" s="27"/>
      <c r="G28" s="36">
        <f>SUM(G27,G10)</f>
        <v>6662020</v>
      </c>
      <c r="H28" s="52"/>
      <c r="I28" s="53"/>
      <c r="J28" s="52"/>
      <c r="K28" s="54"/>
      <c r="O28" s="1"/>
      <c r="P28" s="1"/>
    </row>
    <row r="29" spans="1:16" ht="36" customHeight="1" x14ac:dyDescent="0.25">
      <c r="A29" s="49">
        <v>19</v>
      </c>
      <c r="B29" s="15" t="s">
        <v>37</v>
      </c>
      <c r="C29" s="48">
        <v>0.1</v>
      </c>
      <c r="D29" s="16">
        <v>0.1</v>
      </c>
      <c r="E29" s="6" t="s">
        <v>3</v>
      </c>
      <c r="F29" s="25"/>
      <c r="G29" s="25">
        <f>+G28*D29</f>
        <v>666202</v>
      </c>
      <c r="H29" s="25"/>
      <c r="I29" s="57"/>
      <c r="J29" s="25"/>
      <c r="K29" s="58"/>
      <c r="L29" s="18"/>
    </row>
    <row r="30" spans="1:16" ht="16.5" thickBot="1" x14ac:dyDescent="0.25">
      <c r="A30" s="92" t="s">
        <v>25</v>
      </c>
      <c r="B30" s="93"/>
      <c r="C30" s="93"/>
      <c r="D30" s="93"/>
      <c r="E30" s="93"/>
      <c r="F30" s="28"/>
      <c r="G30" s="37">
        <f>SUM(G29,G28)</f>
        <v>7328222</v>
      </c>
      <c r="H30" s="59"/>
      <c r="I30" s="60"/>
      <c r="J30" s="59"/>
      <c r="K30" s="61"/>
    </row>
    <row r="31" spans="1:16" x14ac:dyDescent="0.2">
      <c r="D31"/>
    </row>
    <row r="32" spans="1:16" ht="15.75" x14ac:dyDescent="0.25">
      <c r="A32" s="88" t="s">
        <v>34</v>
      </c>
      <c r="B32" s="88"/>
      <c r="C32" s="88"/>
      <c r="D32" s="88"/>
      <c r="E32" s="88"/>
      <c r="F32" s="30"/>
      <c r="G32" s="39"/>
    </row>
    <row r="33" spans="1:14" ht="15.75" x14ac:dyDescent="0.25">
      <c r="A33" s="18"/>
      <c r="B33" s="18"/>
      <c r="C33" s="18"/>
      <c r="D33" s="18"/>
      <c r="E33" s="18"/>
      <c r="F33" s="31"/>
      <c r="G33" s="40"/>
    </row>
    <row r="34" spans="1:14" ht="15.75" x14ac:dyDescent="0.25">
      <c r="A34" s="18"/>
      <c r="B34" s="18"/>
      <c r="C34" s="18"/>
      <c r="D34" s="18"/>
      <c r="E34" s="18"/>
      <c r="F34" s="31"/>
      <c r="G34" s="40"/>
    </row>
    <row r="35" spans="1:14" ht="15.75" x14ac:dyDescent="0.25">
      <c r="A35" s="88" t="s">
        <v>35</v>
      </c>
      <c r="B35" s="88"/>
      <c r="C35" s="88"/>
      <c r="D35" s="88"/>
      <c r="E35" s="88"/>
      <c r="F35" s="30"/>
      <c r="G35" s="39"/>
    </row>
    <row r="36" spans="1:14" ht="15.75" x14ac:dyDescent="0.25">
      <c r="A36" s="19"/>
      <c r="B36" s="20"/>
      <c r="C36" s="20"/>
      <c r="D36" s="20"/>
      <c r="E36" s="19"/>
      <c r="F36" s="32"/>
      <c r="G36" s="32"/>
    </row>
    <row r="37" spans="1:14" ht="80.25" customHeight="1" x14ac:dyDescent="0.25">
      <c r="A37" s="89" t="s">
        <v>36</v>
      </c>
      <c r="B37" s="89"/>
      <c r="C37" s="89"/>
      <c r="D37" s="89"/>
      <c r="E37" s="89"/>
      <c r="F37" s="33"/>
      <c r="G37" s="33"/>
    </row>
    <row r="38" spans="1:14" x14ac:dyDescent="0.2">
      <c r="D38"/>
    </row>
    <row r="39" spans="1:14" x14ac:dyDescent="0.2">
      <c r="D39"/>
    </row>
    <row r="40" spans="1:14" x14ac:dyDescent="0.2">
      <c r="D40"/>
    </row>
    <row r="41" spans="1:14" x14ac:dyDescent="0.2">
      <c r="D41"/>
    </row>
    <row r="42" spans="1:14" x14ac:dyDescent="0.2">
      <c r="D42"/>
    </row>
    <row r="43" spans="1:14" x14ac:dyDescent="0.2">
      <c r="D43"/>
      <c r="M43" s="3"/>
      <c r="N43" s="3"/>
    </row>
    <row r="44" spans="1:14" x14ac:dyDescent="0.2">
      <c r="D44"/>
    </row>
    <row r="45" spans="1:14" x14ac:dyDescent="0.2">
      <c r="D45"/>
    </row>
    <row r="46" spans="1:14" x14ac:dyDescent="0.2">
      <c r="D46"/>
    </row>
    <row r="47" spans="1:14" x14ac:dyDescent="0.2">
      <c r="D47"/>
    </row>
    <row r="48" spans="1:1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</sheetData>
  <sheetProtection algorithmName="SHA-512" hashValue="/8yoQk3lCJev9K061Sq1gMY1iLxR/3Un3QQS2abiQZySWGLHWDqeXxw+x9wQUG6uI+jmrY8gHGzRfvfQ1cyGBQ==" saltValue="JeA5WiflDFgcZtDgqChNgQ==" spinCount="100000" sheet="1" selectLockedCells="1"/>
  <mergeCells count="23">
    <mergeCell ref="A32:E32"/>
    <mergeCell ref="A35:E35"/>
    <mergeCell ref="A37:E37"/>
    <mergeCell ref="A10:E10"/>
    <mergeCell ref="A11:E11"/>
    <mergeCell ref="A27:E27"/>
    <mergeCell ref="A30:E30"/>
    <mergeCell ref="A28:E28"/>
    <mergeCell ref="H1:K2"/>
    <mergeCell ref="F1:G2"/>
    <mergeCell ref="D3:D5"/>
    <mergeCell ref="E3:E5"/>
    <mergeCell ref="J3:J5"/>
    <mergeCell ref="K3:K5"/>
    <mergeCell ref="H3:H5"/>
    <mergeCell ref="I3:I5"/>
    <mergeCell ref="A6:E6"/>
    <mergeCell ref="A1:E1"/>
    <mergeCell ref="A2:E2"/>
    <mergeCell ref="F3:F5"/>
    <mergeCell ref="C3:C5"/>
    <mergeCell ref="A3:A5"/>
    <mergeCell ref="B3:B5"/>
  </mergeCells>
  <printOptions horizontalCentered="1"/>
  <pageMargins left="0" right="0" top="0" bottom="0" header="0.3" footer="0.3"/>
  <pageSetup scale="79" fitToHeight="0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Department</dc:creator>
  <cp:lastModifiedBy>Dave Janney</cp:lastModifiedBy>
  <cp:lastPrinted>2023-10-31T13:50:27Z</cp:lastPrinted>
  <dcterms:created xsi:type="dcterms:W3CDTF">2022-12-15T21:14:12Z</dcterms:created>
  <dcterms:modified xsi:type="dcterms:W3CDTF">2024-01-11T12:14:49Z</dcterms:modified>
</cp:coreProperties>
</file>