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ids, Proposals, Quotes\2021\21-TA003719DJ Lift Station 14-A FM Replacement and Extension\Working Docs\Solicitation Docs\Addendums\Addendum 3\"/>
    </mc:Choice>
  </mc:AlternateContent>
  <xr:revisionPtr revIDLastSave="0" documentId="13_ncr:1_{AB94A287-475B-4E20-8F51-D597529F18E7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Bid Pricing Form Addendum 2" sheetId="7" r:id="rId1"/>
  </sheets>
  <externalReferences>
    <externalReference r:id="rId2"/>
    <externalReference r:id="rId3"/>
  </externalReferences>
  <definedNames>
    <definedName name="___sy10" localSheetId="0">#REF!</definedName>
    <definedName name="___sy10">#REF!</definedName>
    <definedName name="___sy11" localSheetId="0">#REF!</definedName>
    <definedName name="___sy11">#REF!</definedName>
    <definedName name="___sy12" localSheetId="0">#REF!</definedName>
    <definedName name="___sy12">#REF!</definedName>
    <definedName name="___sy13" localSheetId="0">#REF!</definedName>
    <definedName name="___sy13">#REF!</definedName>
    <definedName name="___sy14" localSheetId="0">#REF!</definedName>
    <definedName name="___sy14">#REF!</definedName>
    <definedName name="___sy15" localSheetId="0">#REF!</definedName>
    <definedName name="___sy15">#REF!</definedName>
    <definedName name="___sy16" localSheetId="0">#REF!</definedName>
    <definedName name="___sy16">#REF!</definedName>
    <definedName name="___sy17" localSheetId="0">#REF!</definedName>
    <definedName name="___sy17">#REF!</definedName>
    <definedName name="___sy2" localSheetId="0">#REF!</definedName>
    <definedName name="___sy2">#REF!</definedName>
    <definedName name="___sy3" localSheetId="0">#REF!</definedName>
    <definedName name="___sy3">#REF!</definedName>
    <definedName name="___sy4" localSheetId="0">#REF!</definedName>
    <definedName name="___sy4">#REF!</definedName>
    <definedName name="___sy5" localSheetId="0">#REF!</definedName>
    <definedName name="___sy5">#REF!</definedName>
    <definedName name="___sy6" localSheetId="0">#REF!</definedName>
    <definedName name="___sy6">#REF!</definedName>
    <definedName name="___sy7" localSheetId="0">#REF!</definedName>
    <definedName name="___sy7">#REF!</definedName>
    <definedName name="___sy8" localSheetId="0">#REF!</definedName>
    <definedName name="___sy8">#REF!</definedName>
    <definedName name="___sy9" localSheetId="0">#REF!</definedName>
    <definedName name="___sy9">#REF!</definedName>
    <definedName name="__sy10" localSheetId="0">#REF!</definedName>
    <definedName name="__sy10">#REF!</definedName>
    <definedName name="__sy11" localSheetId="0">#REF!</definedName>
    <definedName name="__sy11">#REF!</definedName>
    <definedName name="__sy12" localSheetId="0">#REF!</definedName>
    <definedName name="__sy12">#REF!</definedName>
    <definedName name="__sy13" localSheetId="0">#REF!</definedName>
    <definedName name="__sy13">#REF!</definedName>
    <definedName name="__sy14" localSheetId="0">#REF!</definedName>
    <definedName name="__sy14">#REF!</definedName>
    <definedName name="__sy15" localSheetId="0">#REF!</definedName>
    <definedName name="__sy15">#REF!</definedName>
    <definedName name="__sy16" localSheetId="0">#REF!</definedName>
    <definedName name="__sy16">#REF!</definedName>
    <definedName name="__sy17" localSheetId="0">#REF!</definedName>
    <definedName name="__sy17">#REF!</definedName>
    <definedName name="__sy2" localSheetId="0">#REF!</definedName>
    <definedName name="__sy2">#REF!</definedName>
    <definedName name="__sy3" localSheetId="0">#REF!</definedName>
    <definedName name="__sy3">#REF!</definedName>
    <definedName name="__sy4" localSheetId="0">#REF!</definedName>
    <definedName name="__sy4">#REF!</definedName>
    <definedName name="__sy5" localSheetId="0">#REF!</definedName>
    <definedName name="__sy5">#REF!</definedName>
    <definedName name="__sy6" localSheetId="0">#REF!</definedName>
    <definedName name="__sy6">#REF!</definedName>
    <definedName name="__sy7" localSheetId="0">#REF!</definedName>
    <definedName name="__sy7">#REF!</definedName>
    <definedName name="__sy8" localSheetId="0">#REF!</definedName>
    <definedName name="__sy8">#REF!</definedName>
    <definedName name="__sy9" localSheetId="0">#REF!</definedName>
    <definedName name="__sy9">#REF!</definedName>
    <definedName name="_sy10" localSheetId="0">#REF!</definedName>
    <definedName name="_sy10">#REF!</definedName>
    <definedName name="_sy11" localSheetId="0">#REF!</definedName>
    <definedName name="_sy11">#REF!</definedName>
    <definedName name="_sy12" localSheetId="0">#REF!</definedName>
    <definedName name="_sy12">#REF!</definedName>
    <definedName name="_sy13" localSheetId="0">#REF!</definedName>
    <definedName name="_sy13">#REF!</definedName>
    <definedName name="_sy14" localSheetId="0">#REF!</definedName>
    <definedName name="_sy14">#REF!</definedName>
    <definedName name="_sy15" localSheetId="0">#REF!</definedName>
    <definedName name="_sy15">#REF!</definedName>
    <definedName name="_sy16" localSheetId="0">#REF!</definedName>
    <definedName name="_sy16">#REF!</definedName>
    <definedName name="_sy17" localSheetId="0">#REF!</definedName>
    <definedName name="_sy17">#REF!</definedName>
    <definedName name="_sy2" localSheetId="0">#REF!</definedName>
    <definedName name="_sy2">#REF!</definedName>
    <definedName name="_sy3" localSheetId="0">#REF!</definedName>
    <definedName name="_sy3">#REF!</definedName>
    <definedName name="_sy4" localSheetId="0">#REF!</definedName>
    <definedName name="_sy4">#REF!</definedName>
    <definedName name="_sy5" localSheetId="0">#REF!</definedName>
    <definedName name="_sy5">#REF!</definedName>
    <definedName name="_sy6" localSheetId="0">#REF!</definedName>
    <definedName name="_sy6">#REF!</definedName>
    <definedName name="_sy7" localSheetId="0">#REF!</definedName>
    <definedName name="_sy7">#REF!</definedName>
    <definedName name="_sy8" localSheetId="0">#REF!</definedName>
    <definedName name="_sy8">#REF!</definedName>
    <definedName name="_sy9" localSheetId="0">#REF!</definedName>
    <definedName name="_sy9">#REF!</definedName>
    <definedName name="al_mod" localSheetId="0">#REF!</definedName>
    <definedName name="al_mod">[1]Elec!$C$1145</definedName>
    <definedName name="al_wire_mod" localSheetId="0">#REF!</definedName>
    <definedName name="al_wire_mod">[1]Elec!$C$1151</definedName>
    <definedName name="COST">#REF!</definedName>
    <definedName name="cost_estimates_Sheet1_List" localSheetId="0">#REF!</definedName>
    <definedName name="cost_estimates_Sheet1_List">#REF!</definedName>
    <definedName name="G169rt" localSheetId="0">#REF!</definedName>
    <definedName name="G169rt">[1]Elec!#REF!</definedName>
    <definedName name="GC_10" localSheetId="0">#REF!</definedName>
    <definedName name="GC_10">#REF!</definedName>
    <definedName name="GC_11" localSheetId="0">#REF!</definedName>
    <definedName name="GC_11">#REF!</definedName>
    <definedName name="GC_12" localSheetId="0">#REF!</definedName>
    <definedName name="GC_12">#REF!</definedName>
    <definedName name="GC_13" localSheetId="0">#REF!</definedName>
    <definedName name="GC_13">#REF!</definedName>
    <definedName name="GC_13n" localSheetId="0">#REF!</definedName>
    <definedName name="GC_13n">#REF!</definedName>
    <definedName name="GC_14" localSheetId="0">#REF!</definedName>
    <definedName name="GC_14">#REF!</definedName>
    <definedName name="GC_15" localSheetId="0">#REF!</definedName>
    <definedName name="GC_15">#REF!</definedName>
    <definedName name="GC_16" localSheetId="0">#REF!</definedName>
    <definedName name="GC_16">#REF!</definedName>
    <definedName name="GC_2" localSheetId="0">#REF!</definedName>
    <definedName name="GC_2">#REF!</definedName>
    <definedName name="GC_3" localSheetId="0">#REF!</definedName>
    <definedName name="GC_3">#REF!</definedName>
    <definedName name="GC_4" localSheetId="0">#REF!</definedName>
    <definedName name="GC_4">#REF!</definedName>
    <definedName name="GC_5" localSheetId="0">#REF!</definedName>
    <definedName name="GC_5">#REF!</definedName>
    <definedName name="GC_9" localSheetId="0">#REF!</definedName>
    <definedName name="GC_9">#REF!</definedName>
    <definedName name="GC_CnvyngSys" localSheetId="0">#REF!</definedName>
    <definedName name="GC_CnvyngSys">#REF!</definedName>
    <definedName name="GC_Concrete" localSheetId="0">#REF!</definedName>
    <definedName name="GC_Concrete">#REF!</definedName>
    <definedName name="GC_Elec" localSheetId="0">#REF!</definedName>
    <definedName name="GC_Elec">#REF!</definedName>
    <definedName name="GC_Equipment" localSheetId="0">#REF!</definedName>
    <definedName name="GC_Equipment">#REF!</definedName>
    <definedName name="GC_Finishes" localSheetId="0">#REF!</definedName>
    <definedName name="GC_Finishes">#REF!</definedName>
    <definedName name="GC_Furnshngs" localSheetId="0">#REF!</definedName>
    <definedName name="GC_Furnshngs">#REF!</definedName>
    <definedName name="GC_Mason" localSheetId="0">#REF!</definedName>
    <definedName name="GC_Mason">#REF!</definedName>
    <definedName name="GC_Mech" localSheetId="0">#REF!</definedName>
    <definedName name="GC_Mech">#REF!</definedName>
    <definedName name="GC_metals" localSheetId="0">#REF!</definedName>
    <definedName name="GC_metals">#REF!</definedName>
    <definedName name="GC_Sitework" localSheetId="0">#REF!</definedName>
    <definedName name="GC_Sitework">#REF!</definedName>
    <definedName name="GC_SpclCon" localSheetId="0">#REF!</definedName>
    <definedName name="GC_SpclCon">#REF!</definedName>
    <definedName name="GC_Specialities" localSheetId="0">#REF!</definedName>
    <definedName name="GC_Specialities">#REF!</definedName>
    <definedName name="GetDoc">[2]Macro1!$C$1</definedName>
    <definedName name="GetNewQte">[2]Macro1!$B$1</definedName>
    <definedName name="home" localSheetId="0">#REF!</definedName>
    <definedName name="home">#REF!</definedName>
    <definedName name="lab_factor" localSheetId="0">#REF!</definedName>
    <definedName name="lab_factor">[1]Elec!$F$1146</definedName>
    <definedName name="Labor_Rate" localSheetId="0">#REF!</definedName>
    <definedName name="Labor_Rate">[1]Elec!$F$1142</definedName>
    <definedName name="mat_factor" localSheetId="0">#REF!</definedName>
    <definedName name="mat_factor">[1]Elec!$F$1145</definedName>
    <definedName name="Module1.Go_Back_to_Pricer">[0]!Module1.Go_Back_to_Pricer</definedName>
    <definedName name="Module1.Set_Mail_Out">[0]!Module1.Set_Mail_Out</definedName>
    <definedName name="Module2.Re_Price_Quote">[0]!Module2.Re_Price_Quote</definedName>
    <definedName name="Module2.Save_New_Quote">[0]!Module2.Save_New_Quote</definedName>
    <definedName name="NewQuoteName">[2]Macro1!$A$1</definedName>
    <definedName name="_xlnm.Print_Area" localSheetId="0">'Bid Pricing Form Addendum 2'!$A$1:$H$45</definedName>
    <definedName name="_xlnm.Print_Area">#REF!</definedName>
    <definedName name="PRINT_AREA_MI" localSheetId="0">#REF!</definedName>
    <definedName name="PRINT_AREA_MI">#REF!</definedName>
    <definedName name="PRINT_TITLES_MI" localSheetId="0">#REF!</definedName>
    <definedName name="PRINT_TITLES_MI">#REF!</definedName>
    <definedName name="pvc_mod" localSheetId="0">#REF!</definedName>
    <definedName name="pvc_mod">[1]Elec!$C$1147</definedName>
    <definedName name="PVC_RGS_mod" localSheetId="0">#REF!</definedName>
    <definedName name="PVC_RGS_mod">[1]Elec!$C$1148</definedName>
    <definedName name="rgs_mod" localSheetId="0">#REF!</definedName>
    <definedName name="rgs_mod">[1]Elec!$C$1146</definedName>
    <definedName name="uncounted_mod" localSheetId="0">#REF!</definedName>
    <definedName name="uncounted_mod">[1]Elec!$F$1148</definedName>
    <definedName name="wire_mod" localSheetId="0">#REF!</definedName>
    <definedName name="wire_mod">[1]Elec!$C$1150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7" l="1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7" i="7"/>
  <c r="H6" i="7"/>
  <c r="H4" i="7"/>
  <c r="H23" i="7"/>
  <c r="H37" i="7" l="1"/>
  <c r="H38" i="7" s="1"/>
  <c r="H39" i="7" s="1"/>
  <c r="F34" i="7"/>
  <c r="F33" i="7"/>
  <c r="F32" i="7"/>
  <c r="F31" i="7"/>
  <c r="F30" i="7"/>
  <c r="F29" i="7"/>
  <c r="F28" i="7"/>
  <c r="F27" i="7"/>
  <c r="F26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4" i="7"/>
  <c r="F7" i="7" l="1"/>
  <c r="F6" i="7"/>
  <c r="F5" i="7"/>
  <c r="A5" i="7"/>
  <c r="A6" i="7" s="1"/>
  <c r="A7" i="7" s="1"/>
  <c r="A8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6" i="7" s="1"/>
  <c r="A27" i="7" s="1"/>
  <c r="A28" i="7" s="1"/>
  <c r="A29" i="7" s="1"/>
  <c r="A30" i="7" s="1"/>
  <c r="A31" i="7" s="1"/>
  <c r="A32" i="7" s="1"/>
  <c r="F37" i="7" l="1"/>
  <c r="F38" i="7" s="1"/>
  <c r="F39" i="7" l="1"/>
</calcChain>
</file>

<file path=xl/sharedStrings.xml><?xml version="1.0" encoding="utf-8"?>
<sst xmlns="http://schemas.openxmlformats.org/spreadsheetml/2006/main" count="84" uniqueCount="54">
  <si>
    <t>LS</t>
  </si>
  <si>
    <t>LF</t>
  </si>
  <si>
    <t>SY</t>
  </si>
  <si>
    <t>EA</t>
  </si>
  <si>
    <t>ITEM</t>
  </si>
  <si>
    <t>DESCRIPTION</t>
  </si>
  <si>
    <t>UNITS</t>
  </si>
  <si>
    <t>PVC (C-900 &amp; C-905) FORCE MAINS</t>
  </si>
  <si>
    <t>INSTALL FORCE MAIN BY AERIAL BRIDGE CROSSING</t>
  </si>
  <si>
    <t>HDPE CASING</t>
  </si>
  <si>
    <t>DUCTILE IRON FITTINGS, WASTEWATER</t>
  </si>
  <si>
    <t>JOINT RESTRAINTS</t>
  </si>
  <si>
    <t>PLUG VALVES</t>
  </si>
  <si>
    <t>AUTOMATIC AIR RELEASE VALVE ASSEMBLIES</t>
  </si>
  <si>
    <t>CONNECTION TO EXISTING FORCE MAIN</t>
  </si>
  <si>
    <t>UNSUITABLE SOIL REMOVAL AND REPLACEMENT</t>
  </si>
  <si>
    <t>POLYMER CONCRETE MANHOLE</t>
  </si>
  <si>
    <t>CONCRETE MANHOLE REHABILITATION</t>
  </si>
  <si>
    <t>CURB AND GUTTER</t>
  </si>
  <si>
    <t>CONCRETE SIDEWALKS</t>
  </si>
  <si>
    <t>DRIVEWAY RESTORATION</t>
  </si>
  <si>
    <t>PAVEMENT REPAIR AND ROAD RESTORATION</t>
  </si>
  <si>
    <t>ASPHALT MILL AND OVERLAY</t>
  </si>
  <si>
    <t>THERMOPLASTIC STRIPING</t>
  </si>
  <si>
    <t>SODDING</t>
  </si>
  <si>
    <t>TREE AND SHRUB REPLACEMENT</t>
  </si>
  <si>
    <t>GUARD RAIL REPLACEMENT</t>
  </si>
  <si>
    <t>REINFORCED CONCRETE SHOCK PAD</t>
  </si>
  <si>
    <t>RECORD DRAWINGS</t>
  </si>
  <si>
    <t>MOBILIZATION/DEMOBILIZATION</t>
  </si>
  <si>
    <t>a</t>
  </si>
  <si>
    <t>b</t>
  </si>
  <si>
    <t>c</t>
  </si>
  <si>
    <t>12-INCH 45 BEND</t>
  </si>
  <si>
    <t>12-INCH 22.5 BEND</t>
  </si>
  <si>
    <t>12-INCH 11.25 BEND</t>
  </si>
  <si>
    <t>CY</t>
  </si>
  <si>
    <t>2" WATER SERVICES</t>
  </si>
  <si>
    <t>GROUT FILL ABANDONED PIPE</t>
  </si>
  <si>
    <t>WATER MAIN REPLACEMENT</t>
  </si>
  <si>
    <t>CONTINGENCY</t>
  </si>
  <si>
    <t>BIDDER NAME________________________________________________</t>
  </si>
  <si>
    <t>BIDDER SIGNATURE___________________________________________</t>
  </si>
  <si>
    <t>EOC - McKim and Creed</t>
  </si>
  <si>
    <t>ESTIMATED QUANTITY</t>
  </si>
  <si>
    <t>UNIT BID PRICE</t>
  </si>
  <si>
    <t>EXTENDED AMOUNT</t>
  </si>
  <si>
    <t>SUBTOTAL</t>
  </si>
  <si>
    <t>TOTAL</t>
  </si>
  <si>
    <t>ASPHALT DRIVEWAY RESTORATION</t>
  </si>
  <si>
    <t>CONCRETE DRIVEWAY RESTORATION</t>
  </si>
  <si>
    <t>MAINTENANCE OF TRAFFIC</t>
  </si>
  <si>
    <t>EROSION CONTROL</t>
  </si>
  <si>
    <r>
      <t xml:space="preserve">APPENDIX K,  BID PRICING FORM </t>
    </r>
    <r>
      <rPr>
        <b/>
        <u/>
        <sz val="12"/>
        <color rgb="FFFF0000"/>
        <rFont val="Times New Roman"/>
        <family val="1"/>
      </rPr>
      <t>(REVISION No. 2)</t>
    </r>
    <r>
      <rPr>
        <b/>
        <sz val="12"/>
        <color theme="1"/>
        <rFont val="Times New Roman"/>
        <family val="1"/>
      </rPr>
      <t xml:space="preserve">
21-TA003719DJ, LIFT STATION 14-A FM REPLACEMENT AND EXTENSION
PROJECT NO. 6100880
BID "A" BASED ON 300 CALENDAR DAYS COMPLETION
</t>
    </r>
    <r>
      <rPr>
        <sz val="12"/>
        <color theme="1"/>
        <rFont val="Times New Roman"/>
        <family val="1"/>
      </rPr>
      <t>Bidder must provide prices for each line item for their bid to be considered responsive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</si>
</sst>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5" x14ac:knownFonts="1">
    <font>
      <sz val="10"/>
      <color theme="1"/>
      <name val="Century Gothic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sz val="11"/>
      <color theme="1"/>
      <name val="Palatino Linotype"/>
      <family val="1"/>
    </font>
    <font>
      <u/>
      <sz val="12"/>
      <color theme="1"/>
      <name val="Times New Roman"/>
      <family val="1"/>
    </font>
    <font>
      <u/>
      <sz val="12"/>
      <name val="Times New Roman"/>
      <family val="1"/>
    </font>
    <font>
      <b/>
      <u/>
      <sz val="12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0" fontId="5" fillId="0" borderId="0"/>
    <xf numFmtId="0" fontId="4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0" fontId="1" fillId="0" borderId="0"/>
    <xf numFmtId="0" fontId="4" fillId="0" borderId="0"/>
  </cellStyleXfs>
  <cellXfs count="70">
    <xf numFmtId="0" fontId="0" fillId="0" borderId="0" xfId="0"/>
    <xf numFmtId="0" fontId="7" fillId="0" borderId="0" xfId="5" applyFont="1"/>
    <xf numFmtId="164" fontId="7" fillId="0" borderId="0" xfId="5" applyNumberFormat="1" applyFont="1" applyAlignment="1">
      <alignment horizontal="center"/>
    </xf>
    <xf numFmtId="0" fontId="8" fillId="5" borderId="12" xfId="5" applyFont="1" applyFill="1" applyBorder="1" applyAlignment="1" applyProtection="1">
      <alignment horizontal="center" vertical="center"/>
    </xf>
    <xf numFmtId="0" fontId="8" fillId="5" borderId="1" xfId="5" applyFont="1" applyFill="1" applyBorder="1" applyAlignment="1" applyProtection="1">
      <alignment horizontal="center" vertical="center"/>
    </xf>
    <xf numFmtId="0" fontId="8" fillId="5" borderId="4" xfId="5" applyFont="1" applyFill="1" applyBorder="1" applyAlignment="1" applyProtection="1">
      <alignment horizontal="center" vertical="center" wrapText="1"/>
    </xf>
    <xf numFmtId="0" fontId="8" fillId="5" borderId="4" xfId="5" applyFont="1" applyFill="1" applyBorder="1" applyAlignment="1" applyProtection="1">
      <alignment horizontal="center" vertical="center"/>
    </xf>
    <xf numFmtId="164" fontId="8" fillId="5" borderId="4" xfId="5" applyNumberFormat="1" applyFont="1" applyFill="1" applyBorder="1" applyAlignment="1" applyProtection="1">
      <alignment horizontal="center" vertical="center" wrapText="1"/>
    </xf>
    <xf numFmtId="164" fontId="8" fillId="5" borderId="13" xfId="5" applyNumberFormat="1" applyFont="1" applyFill="1" applyBorder="1" applyAlignment="1" applyProtection="1">
      <alignment horizontal="center" vertical="center" wrapText="1"/>
    </xf>
    <xf numFmtId="0" fontId="9" fillId="0" borderId="10" xfId="5" applyFont="1" applyBorder="1" applyAlignment="1" applyProtection="1">
      <alignment horizontal="center" vertical="center"/>
    </xf>
    <xf numFmtId="0" fontId="9" fillId="0" borderId="20" xfId="5" applyFont="1" applyFill="1" applyBorder="1" applyAlignment="1" applyProtection="1">
      <alignment horizontal="left" vertical="center"/>
    </xf>
    <xf numFmtId="3" fontId="9" fillId="0" borderId="5" xfId="5" applyNumberFormat="1" applyFont="1" applyFill="1" applyBorder="1" applyAlignment="1" applyProtection="1">
      <alignment horizontal="center" vertical="center"/>
    </xf>
    <xf numFmtId="0" fontId="9" fillId="0" borderId="5" xfId="5" applyFont="1" applyFill="1" applyBorder="1" applyAlignment="1" applyProtection="1">
      <alignment horizontal="center" vertical="center"/>
    </xf>
    <xf numFmtId="164" fontId="9" fillId="0" borderId="5" xfId="5" applyNumberFormat="1" applyFont="1" applyFill="1" applyBorder="1" applyAlignment="1" applyProtection="1">
      <alignment horizontal="center" vertical="center"/>
    </xf>
    <xf numFmtId="164" fontId="9" fillId="0" borderId="11" xfId="5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Protection="1"/>
    <xf numFmtId="0" fontId="7" fillId="0" borderId="1" xfId="0" applyFont="1" applyBorder="1" applyProtection="1"/>
    <xf numFmtId="0" fontId="9" fillId="2" borderId="10" xfId="5" applyFont="1" applyFill="1" applyBorder="1" applyAlignment="1" applyProtection="1">
      <alignment horizontal="center" vertical="center"/>
    </xf>
    <xf numFmtId="0" fontId="7" fillId="2" borderId="1" xfId="5" applyFont="1" applyFill="1" applyBorder="1" applyProtection="1"/>
    <xf numFmtId="0" fontId="9" fillId="0" borderId="10" xfId="5" applyFont="1" applyBorder="1" applyAlignment="1" applyProtection="1">
      <alignment horizontal="left" vertical="center" indent="3"/>
    </xf>
    <xf numFmtId="0" fontId="7" fillId="0" borderId="1" xfId="0" applyFont="1" applyFill="1" applyBorder="1" applyAlignment="1" applyProtection="1">
      <alignment horizontal="left" indent="3"/>
    </xf>
    <xf numFmtId="164" fontId="9" fillId="0" borderId="13" xfId="5" applyNumberFormat="1" applyFont="1" applyFill="1" applyBorder="1" applyAlignment="1" applyProtection="1">
      <alignment horizontal="center" vertical="center"/>
    </xf>
    <xf numFmtId="164" fontId="9" fillId="0" borderId="4" xfId="5" applyNumberFormat="1" applyFont="1" applyFill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left"/>
    </xf>
    <xf numFmtId="0" fontId="9" fillId="0" borderId="2" xfId="5" applyFont="1" applyFill="1" applyBorder="1" applyAlignment="1" applyProtection="1">
      <alignment horizontal="center" vertical="center"/>
    </xf>
    <xf numFmtId="0" fontId="9" fillId="4" borderId="12" xfId="5" applyFont="1" applyFill="1" applyBorder="1" applyAlignment="1" applyProtection="1">
      <alignment horizontal="center" vertical="center"/>
    </xf>
    <xf numFmtId="0" fontId="8" fillId="4" borderId="3" xfId="5" applyFont="1" applyFill="1" applyBorder="1" applyAlignment="1" applyProtection="1">
      <alignment horizontal="right" vertical="center"/>
    </xf>
    <xf numFmtId="0" fontId="8" fillId="4" borderId="2" xfId="5" applyFont="1" applyFill="1" applyBorder="1" applyAlignment="1" applyProtection="1">
      <alignment horizontal="right" vertical="center"/>
    </xf>
    <xf numFmtId="164" fontId="8" fillId="4" borderId="4" xfId="5" applyNumberFormat="1" applyFont="1" applyFill="1" applyBorder="1" applyAlignment="1" applyProtection="1">
      <alignment horizontal="center" vertical="center"/>
    </xf>
    <xf numFmtId="164" fontId="8" fillId="4" borderId="13" xfId="5" applyNumberFormat="1" applyFont="1" applyFill="1" applyBorder="1" applyAlignment="1" applyProtection="1">
      <alignment horizontal="center" vertical="center"/>
    </xf>
    <xf numFmtId="0" fontId="9" fillId="0" borderId="14" xfId="5" applyFont="1" applyBorder="1" applyAlignment="1" applyProtection="1">
      <alignment horizontal="center" vertical="center"/>
    </xf>
    <xf numFmtId="0" fontId="9" fillId="0" borderId="3" xfId="5" applyFont="1" applyFill="1" applyBorder="1" applyAlignment="1" applyProtection="1">
      <alignment vertical="center"/>
    </xf>
    <xf numFmtId="1" fontId="9" fillId="0" borderId="2" xfId="5" applyNumberFormat="1" applyFont="1" applyFill="1" applyBorder="1" applyAlignment="1" applyProtection="1">
      <alignment horizontal="center" vertical="center"/>
    </xf>
    <xf numFmtId="9" fontId="9" fillId="0" borderId="2" xfId="5" applyNumberFormat="1" applyFont="1" applyFill="1" applyBorder="1" applyAlignment="1" applyProtection="1">
      <alignment horizontal="center" vertical="center"/>
    </xf>
    <xf numFmtId="0" fontId="9" fillId="3" borderId="15" xfId="5" applyFont="1" applyFill="1" applyBorder="1" applyAlignment="1" applyProtection="1">
      <alignment horizontal="center" vertical="center"/>
    </xf>
    <xf numFmtId="0" fontId="8" fillId="3" borderId="16" xfId="5" applyFont="1" applyFill="1" applyBorder="1" applyAlignment="1" applyProtection="1">
      <alignment horizontal="right" vertical="center"/>
    </xf>
    <xf numFmtId="0" fontId="8" fillId="3" borderId="17" xfId="5" applyFont="1" applyFill="1" applyBorder="1" applyAlignment="1" applyProtection="1">
      <alignment horizontal="right" vertical="center"/>
    </xf>
    <xf numFmtId="164" fontId="8" fillId="3" borderId="17" xfId="5" applyNumberFormat="1" applyFont="1" applyFill="1" applyBorder="1" applyAlignment="1" applyProtection="1">
      <alignment horizontal="center" vertical="center"/>
    </xf>
    <xf numFmtId="164" fontId="8" fillId="3" borderId="18" xfId="5" applyNumberFormat="1" applyFont="1" applyFill="1" applyBorder="1" applyAlignment="1" applyProtection="1">
      <alignment horizontal="center" vertical="center"/>
    </xf>
    <xf numFmtId="0" fontId="7" fillId="0" borderId="0" xfId="5" applyFont="1" applyProtection="1"/>
    <xf numFmtId="164" fontId="7" fillId="0" borderId="0" xfId="5" applyNumberFormat="1" applyFont="1" applyAlignment="1" applyProtection="1">
      <alignment horizontal="center"/>
    </xf>
    <xf numFmtId="0" fontId="7" fillId="0" borderId="0" xfId="5" applyFont="1" applyAlignment="1" applyProtection="1">
      <alignment horizontal="right"/>
    </xf>
    <xf numFmtId="14" fontId="7" fillId="0" borderId="0" xfId="5" applyNumberFormat="1" applyFont="1" applyAlignment="1" applyProtection="1">
      <alignment horizontal="left"/>
    </xf>
    <xf numFmtId="164" fontId="9" fillId="0" borderId="5" xfId="5" applyNumberFormat="1" applyFont="1" applyFill="1" applyBorder="1" applyAlignment="1" applyProtection="1">
      <alignment horizontal="center" vertical="center"/>
      <protection locked="0"/>
    </xf>
    <xf numFmtId="164" fontId="9" fillId="0" borderId="4" xfId="5" applyNumberFormat="1" applyFont="1" applyFill="1" applyBorder="1" applyAlignment="1" applyProtection="1">
      <alignment horizontal="center" vertical="center"/>
      <protection locked="0"/>
    </xf>
    <xf numFmtId="0" fontId="7" fillId="2" borderId="13" xfId="5" applyFont="1" applyFill="1" applyBorder="1" applyProtection="1"/>
    <xf numFmtId="0" fontId="11" fillId="0" borderId="1" xfId="0" applyFont="1" applyBorder="1"/>
    <xf numFmtId="0" fontId="7" fillId="0" borderId="3" xfId="0" applyFont="1" applyBorder="1" applyProtection="1"/>
    <xf numFmtId="0" fontId="9" fillId="0" borderId="22" xfId="5" applyFont="1" applyFill="1" applyBorder="1" applyAlignment="1" applyProtection="1">
      <alignment horizontal="center" vertical="center"/>
    </xf>
    <xf numFmtId="164" fontId="7" fillId="0" borderId="1" xfId="5" applyNumberFormat="1" applyFont="1" applyBorder="1" applyAlignment="1" applyProtection="1">
      <alignment horizontal="center"/>
      <protection locked="0"/>
    </xf>
    <xf numFmtId="164" fontId="9" fillId="0" borderId="1" xfId="5" applyNumberFormat="1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Protection="1"/>
    <xf numFmtId="3" fontId="9" fillId="2" borderId="5" xfId="5" applyNumberFormat="1" applyFont="1" applyFill="1" applyBorder="1" applyAlignment="1" applyProtection="1">
      <alignment horizontal="center" vertical="center"/>
    </xf>
    <xf numFmtId="0" fontId="9" fillId="2" borderId="5" xfId="5" applyFont="1" applyFill="1" applyBorder="1" applyAlignment="1" applyProtection="1">
      <alignment horizontal="center" vertical="center"/>
    </xf>
    <xf numFmtId="164" fontId="9" fillId="2" borderId="4" xfId="5" applyNumberFormat="1" applyFont="1" applyFill="1" applyBorder="1" applyAlignment="1" applyProtection="1">
      <alignment horizontal="center" vertical="center"/>
    </xf>
    <xf numFmtId="164" fontId="9" fillId="2" borderId="11" xfId="5" applyNumberFormat="1" applyFont="1" applyFill="1" applyBorder="1" applyAlignment="1" applyProtection="1">
      <alignment horizontal="center" vertical="center"/>
    </xf>
    <xf numFmtId="164" fontId="9" fillId="2" borderId="4" xfId="5" applyNumberFormat="1" applyFont="1" applyFill="1" applyBorder="1" applyAlignment="1" applyProtection="1">
      <alignment horizontal="center" vertical="center"/>
      <protection locked="0"/>
    </xf>
    <xf numFmtId="0" fontId="7" fillId="0" borderId="0" xfId="5" applyFont="1" applyFill="1"/>
    <xf numFmtId="0" fontId="12" fillId="0" borderId="3" xfId="0" applyFont="1" applyBorder="1" applyProtection="1"/>
    <xf numFmtId="0" fontId="13" fillId="0" borderId="2" xfId="5" applyFont="1" applyFill="1" applyBorder="1" applyAlignment="1" applyProtection="1">
      <alignment horizontal="center" vertical="center"/>
    </xf>
    <xf numFmtId="0" fontId="13" fillId="0" borderId="22" xfId="5" applyFont="1" applyFill="1" applyBorder="1" applyAlignment="1" applyProtection="1">
      <alignment horizontal="center" vertical="center"/>
    </xf>
    <xf numFmtId="164" fontId="6" fillId="0" borderId="8" xfId="3" applyNumberFormat="1" applyFont="1" applyBorder="1" applyAlignment="1" applyProtection="1">
      <alignment horizontal="center"/>
    </xf>
    <xf numFmtId="164" fontId="6" fillId="0" borderId="9" xfId="3" applyNumberFormat="1" applyFont="1" applyBorder="1" applyAlignment="1" applyProtection="1">
      <alignment horizontal="center"/>
    </xf>
    <xf numFmtId="0" fontId="7" fillId="2" borderId="4" xfId="0" applyFont="1" applyFill="1" applyBorder="1" applyAlignment="1" applyProtection="1">
      <alignment horizontal="left"/>
    </xf>
    <xf numFmtId="0" fontId="7" fillId="2" borderId="6" xfId="0" applyFont="1" applyFill="1" applyBorder="1" applyAlignment="1" applyProtection="1">
      <alignment horizontal="left"/>
    </xf>
    <xf numFmtId="0" fontId="7" fillId="2" borderId="21" xfId="0" applyFont="1" applyFill="1" applyBorder="1" applyAlignment="1" applyProtection="1">
      <alignment horizontal="left"/>
    </xf>
    <xf numFmtId="0" fontId="6" fillId="0" borderId="7" xfId="3" applyFont="1" applyBorder="1" applyAlignment="1" applyProtection="1">
      <alignment horizontal="center" wrapText="1"/>
    </xf>
    <xf numFmtId="0" fontId="6" fillId="0" borderId="8" xfId="3" applyFont="1" applyBorder="1" applyAlignment="1" applyProtection="1">
      <alignment horizontal="center" wrapText="1"/>
    </xf>
    <xf numFmtId="0" fontId="6" fillId="0" borderId="19" xfId="3" applyFont="1" applyBorder="1" applyAlignment="1" applyProtection="1">
      <alignment horizontal="center" wrapText="1"/>
    </xf>
    <xf numFmtId="38" fontId="10" fillId="0" borderId="0" xfId="7" applyNumberFormat="1" applyFont="1" applyAlignment="1" applyProtection="1">
      <alignment horizontal="left"/>
      <protection locked="0"/>
    </xf>
  </cellXfs>
  <cellStyles count="8">
    <cellStyle name="Normal" xfId="0" builtinId="0"/>
    <cellStyle name="Normal 2" xfId="1" xr:uid="{71C22600-B2FF-4E3D-A4F5-D774E687AF29}"/>
    <cellStyle name="Normal 3" xfId="2" xr:uid="{759BDAC7-ED45-4CB0-9DBC-438913443123}"/>
    <cellStyle name="Normal 4" xfId="3" xr:uid="{B7B4A217-14C3-443A-876F-F3CCEFEF65A7}"/>
    <cellStyle name="Normal 5" xfId="5" xr:uid="{A9759BD9-DFA6-479F-A6E4-87826F415181}"/>
    <cellStyle name="Normal 6" xfId="6" xr:uid="{4D700623-832E-4E2B-88FF-04DABFEE54B6}"/>
    <cellStyle name="Normal_ConstructionCostMagellanDrWLImp" xfId="7" xr:uid="{FA23E086-7F37-4376-A604-B6B88AF70E0B}"/>
    <cellStyle name="Percent 2" xfId="4" xr:uid="{13F09D6C-6B6C-43D8-8C20-6161BCA090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ckimcreed.com\nasuni\Data\File_Server_Data\SAR1\Projects\1038\0055\20-Tech\25-Cost%20Estimates\Cost%20Estimate%2060%20Percen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w\Projects\QUOTE\PCQUO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ivilMech"/>
      <sheetName val="Fittings"/>
      <sheetName val="Elec"/>
    </sheetNames>
    <sheetDataSet>
      <sheetData sheetId="0"/>
      <sheetData sheetId="1"/>
      <sheetData sheetId="2"/>
      <sheetData sheetId="3">
        <row r="1142">
          <cell r="F1142">
            <v>65</v>
          </cell>
        </row>
        <row r="1145">
          <cell r="C1145">
            <v>1</v>
          </cell>
          <cell r="F1145">
            <v>100</v>
          </cell>
        </row>
        <row r="1146">
          <cell r="C1146">
            <v>1</v>
          </cell>
          <cell r="F1146">
            <v>100</v>
          </cell>
        </row>
        <row r="1147">
          <cell r="C1147">
            <v>1</v>
          </cell>
        </row>
        <row r="1148">
          <cell r="C1148">
            <v>1</v>
          </cell>
          <cell r="F1148">
            <v>1</v>
          </cell>
        </row>
        <row r="1150">
          <cell r="C1150">
            <v>1</v>
          </cell>
        </row>
        <row r="1151">
          <cell r="C1151">
            <v>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omize"/>
      <sheetName val="Quote"/>
      <sheetName val="Start"/>
      <sheetName val="Pricer"/>
      <sheetName val="Cutsheet"/>
      <sheetName val="Manual Cutsheet"/>
      <sheetName val="Freight"/>
      <sheetName val="Adders"/>
      <sheetName val="Price List Matrix"/>
      <sheetName val="Contractor List"/>
      <sheetName val="Call Report Template"/>
      <sheetName val="Pending Project"/>
      <sheetName val="Pre-Bid"/>
      <sheetName val="Bid Mat'l Summary"/>
      <sheetName val="Post-Bid"/>
      <sheetName val="Proj.Mgt.Mtg.Agenda"/>
      <sheetName val="New Order Info"/>
      <sheetName val="Project Schedule"/>
      <sheetName val="Macro1"/>
      <sheetName val="FLP_DATA"/>
      <sheetName val="PIPE"/>
      <sheetName val="FTG_LIST"/>
      <sheetName val="Adder's Data"/>
      <sheetName val="Fabricated Pipe"/>
      <sheetName val="Module2"/>
      <sheetName val="Module1"/>
      <sheetName val="WorkSpace"/>
      <sheetName val="Module77"/>
      <sheetName val="Module5"/>
      <sheetName val="Module4"/>
      <sheetName val="Module3"/>
      <sheetName val="DIALOG INPUT"/>
      <sheetName val="Module6"/>
      <sheetName val="Module7"/>
      <sheetName val="Module8"/>
      <sheetName val="Module9"/>
      <sheetName val="Plant Cutsheet"/>
      <sheetName val="Terms &amp; Condi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A1" t="str">
            <v>NewQuoteName</v>
          </cell>
          <cell r="B1" t="str">
            <v>GetNewQte</v>
          </cell>
          <cell r="C1" t="str">
            <v>GetDoc</v>
          </cell>
        </row>
      </sheetData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DF235-312B-47B6-90C0-2BC957BF19ED}">
  <sheetPr>
    <pageSetUpPr fitToPage="1"/>
  </sheetPr>
  <dimension ref="A1:M45"/>
  <sheetViews>
    <sheetView tabSelected="1" zoomScaleNormal="100" zoomScaleSheetLayoutView="100" workbookViewId="0">
      <selection activeCell="G14" sqref="G14"/>
    </sheetView>
  </sheetViews>
  <sheetFormatPr defaultRowHeight="15.75" x14ac:dyDescent="0.25"/>
  <cols>
    <col min="1" max="1" width="9.140625" style="1"/>
    <col min="2" max="2" width="63.28515625" style="1" customWidth="1"/>
    <col min="3" max="3" width="14.7109375" style="1" customWidth="1"/>
    <col min="4" max="4" width="8.7109375" style="1" customWidth="1"/>
    <col min="5" max="6" width="16.7109375" style="2" hidden="1" customWidth="1"/>
    <col min="7" max="7" width="16.7109375" style="2" customWidth="1"/>
    <col min="8" max="8" width="17.5703125" style="2" customWidth="1"/>
    <col min="9" max="16384" width="9.140625" style="1"/>
  </cols>
  <sheetData>
    <row r="1" spans="1:13" ht="16.5" thickBot="1" x14ac:dyDescent="0.3"/>
    <row r="2" spans="1:13" ht="78" customHeight="1" x14ac:dyDescent="0.25">
      <c r="A2" s="66" t="s">
        <v>53</v>
      </c>
      <c r="B2" s="67"/>
      <c r="C2" s="67"/>
      <c r="D2" s="68"/>
      <c r="E2" s="61" t="s">
        <v>43</v>
      </c>
      <c r="F2" s="62"/>
      <c r="G2" s="61"/>
      <c r="H2" s="62"/>
    </row>
    <row r="3" spans="1:13" ht="31.5" x14ac:dyDescent="0.25">
      <c r="A3" s="3" t="s">
        <v>4</v>
      </c>
      <c r="B3" s="4" t="s">
        <v>5</v>
      </c>
      <c r="C3" s="5" t="s">
        <v>44</v>
      </c>
      <c r="D3" s="6" t="s">
        <v>6</v>
      </c>
      <c r="E3" s="7" t="s">
        <v>45</v>
      </c>
      <c r="F3" s="8" t="s">
        <v>46</v>
      </c>
      <c r="G3" s="7" t="s">
        <v>45</v>
      </c>
      <c r="H3" s="8" t="s">
        <v>46</v>
      </c>
      <c r="K3" s="57"/>
      <c r="L3" s="57"/>
      <c r="M3" s="57"/>
    </row>
    <row r="4" spans="1:13" x14ac:dyDescent="0.25">
      <c r="A4" s="9">
        <v>1</v>
      </c>
      <c r="B4" s="10" t="s">
        <v>29</v>
      </c>
      <c r="C4" s="11">
        <v>1</v>
      </c>
      <c r="D4" s="12" t="s">
        <v>0</v>
      </c>
      <c r="E4" s="13">
        <v>230000</v>
      </c>
      <c r="F4" s="13">
        <f>$C4*E4</f>
        <v>230000</v>
      </c>
      <c r="G4" s="49"/>
      <c r="H4" s="14" t="str">
        <f>IF(G4&lt;&gt;"",($C4*G4),"")</f>
        <v/>
      </c>
    </row>
    <row r="5" spans="1:13" x14ac:dyDescent="0.25">
      <c r="A5" s="9">
        <f>A4+1</f>
        <v>2</v>
      </c>
      <c r="B5" s="15" t="s">
        <v>7</v>
      </c>
      <c r="C5" s="11">
        <v>6522</v>
      </c>
      <c r="D5" s="12" t="s">
        <v>1</v>
      </c>
      <c r="E5" s="13">
        <v>125</v>
      </c>
      <c r="F5" s="13">
        <f>C5*E5</f>
        <v>815250</v>
      </c>
      <c r="G5" s="50"/>
      <c r="H5" s="14" t="str">
        <f t="shared" ref="H5:H36" si="0">IF(G5&lt;&gt;"",($C5*G5),"")</f>
        <v/>
      </c>
    </row>
    <row r="6" spans="1:13" x14ac:dyDescent="0.25">
      <c r="A6" s="9">
        <f t="shared" ref="A6:A32" si="1">A5+1</f>
        <v>3</v>
      </c>
      <c r="B6" s="16" t="s">
        <v>8</v>
      </c>
      <c r="C6" s="11">
        <v>1</v>
      </c>
      <c r="D6" s="12" t="s">
        <v>0</v>
      </c>
      <c r="E6" s="13">
        <v>100000</v>
      </c>
      <c r="F6" s="14">
        <f t="shared" ref="F6:F7" si="2">C6*E6</f>
        <v>100000</v>
      </c>
      <c r="G6" s="43"/>
      <c r="H6" s="14" t="str">
        <f t="shared" si="0"/>
        <v/>
      </c>
    </row>
    <row r="7" spans="1:13" x14ac:dyDescent="0.25">
      <c r="A7" s="9">
        <f t="shared" si="1"/>
        <v>4</v>
      </c>
      <c r="B7" s="16" t="s">
        <v>9</v>
      </c>
      <c r="C7" s="11">
        <v>421</v>
      </c>
      <c r="D7" s="12" t="s">
        <v>1</v>
      </c>
      <c r="E7" s="13">
        <v>300</v>
      </c>
      <c r="F7" s="14">
        <f t="shared" si="2"/>
        <v>126300</v>
      </c>
      <c r="G7" s="43"/>
      <c r="H7" s="14" t="str">
        <f t="shared" si="0"/>
        <v/>
      </c>
    </row>
    <row r="8" spans="1:13" x14ac:dyDescent="0.25">
      <c r="A8" s="17">
        <f t="shared" si="1"/>
        <v>5</v>
      </c>
      <c r="B8" s="63" t="s">
        <v>10</v>
      </c>
      <c r="C8" s="64"/>
      <c r="D8" s="64"/>
      <c r="E8" s="64"/>
      <c r="F8" s="65"/>
      <c r="G8" s="18"/>
      <c r="H8" s="45"/>
    </row>
    <row r="9" spans="1:13" x14ac:dyDescent="0.25">
      <c r="A9" s="19" t="s">
        <v>30</v>
      </c>
      <c r="B9" s="20" t="s">
        <v>33</v>
      </c>
      <c r="C9" s="11">
        <v>15</v>
      </c>
      <c r="D9" s="12" t="s">
        <v>3</v>
      </c>
      <c r="E9" s="13">
        <v>1200</v>
      </c>
      <c r="F9" s="21">
        <f t="shared" ref="F9:F34" si="3">$C9*E9</f>
        <v>18000</v>
      </c>
      <c r="G9" s="43"/>
      <c r="H9" s="14" t="str">
        <f t="shared" si="0"/>
        <v/>
      </c>
    </row>
    <row r="10" spans="1:13" x14ac:dyDescent="0.25">
      <c r="A10" s="19" t="s">
        <v>31</v>
      </c>
      <c r="B10" s="20" t="s">
        <v>34</v>
      </c>
      <c r="C10" s="11">
        <v>3</v>
      </c>
      <c r="D10" s="12" t="s">
        <v>3</v>
      </c>
      <c r="E10" s="13">
        <v>900</v>
      </c>
      <c r="F10" s="21">
        <f t="shared" si="3"/>
        <v>2700</v>
      </c>
      <c r="G10" s="43"/>
      <c r="H10" s="14" t="str">
        <f t="shared" si="0"/>
        <v/>
      </c>
    </row>
    <row r="11" spans="1:13" x14ac:dyDescent="0.25">
      <c r="A11" s="19" t="s">
        <v>32</v>
      </c>
      <c r="B11" s="20" t="s">
        <v>35</v>
      </c>
      <c r="C11" s="11">
        <v>2</v>
      </c>
      <c r="D11" s="12" t="s">
        <v>3</v>
      </c>
      <c r="E11" s="13">
        <v>900</v>
      </c>
      <c r="F11" s="14">
        <f t="shared" si="3"/>
        <v>1800</v>
      </c>
      <c r="G11" s="43"/>
      <c r="H11" s="14" t="str">
        <f t="shared" si="0"/>
        <v/>
      </c>
    </row>
    <row r="12" spans="1:13" x14ac:dyDescent="0.25">
      <c r="A12" s="9">
        <f>A8+1</f>
        <v>6</v>
      </c>
      <c r="B12" s="16" t="s">
        <v>11</v>
      </c>
      <c r="C12" s="11">
        <v>82</v>
      </c>
      <c r="D12" s="12" t="s">
        <v>3</v>
      </c>
      <c r="E12" s="13">
        <v>500</v>
      </c>
      <c r="F12" s="14">
        <f t="shared" si="3"/>
        <v>41000</v>
      </c>
      <c r="G12" s="43"/>
      <c r="H12" s="14" t="str">
        <f t="shared" si="0"/>
        <v/>
      </c>
    </row>
    <row r="13" spans="1:13" x14ac:dyDescent="0.25">
      <c r="A13" s="9">
        <f t="shared" si="1"/>
        <v>7</v>
      </c>
      <c r="B13" s="15" t="s">
        <v>12</v>
      </c>
      <c r="C13" s="11">
        <v>8</v>
      </c>
      <c r="D13" s="12" t="s">
        <v>3</v>
      </c>
      <c r="E13" s="22">
        <v>8000</v>
      </c>
      <c r="F13" s="14">
        <f t="shared" si="3"/>
        <v>64000</v>
      </c>
      <c r="G13" s="44"/>
      <c r="H13" s="14" t="str">
        <f t="shared" si="0"/>
        <v/>
      </c>
    </row>
    <row r="14" spans="1:13" x14ac:dyDescent="0.25">
      <c r="A14" s="9">
        <f t="shared" si="1"/>
        <v>8</v>
      </c>
      <c r="B14" s="16" t="s">
        <v>13</v>
      </c>
      <c r="C14" s="11">
        <v>3</v>
      </c>
      <c r="D14" s="12" t="s">
        <v>3</v>
      </c>
      <c r="E14" s="22">
        <v>6500</v>
      </c>
      <c r="F14" s="14">
        <f t="shared" si="3"/>
        <v>19500</v>
      </c>
      <c r="G14" s="44"/>
      <c r="H14" s="14" t="str">
        <f t="shared" si="0"/>
        <v/>
      </c>
    </row>
    <row r="15" spans="1:13" x14ac:dyDescent="0.25">
      <c r="A15" s="9">
        <f t="shared" si="1"/>
        <v>9</v>
      </c>
      <c r="B15" s="16" t="s">
        <v>14</v>
      </c>
      <c r="C15" s="11">
        <v>1</v>
      </c>
      <c r="D15" s="12" t="s">
        <v>0</v>
      </c>
      <c r="E15" s="22">
        <v>25000</v>
      </c>
      <c r="F15" s="14">
        <f t="shared" si="3"/>
        <v>25000</v>
      </c>
      <c r="G15" s="44"/>
      <c r="H15" s="14" t="str">
        <f t="shared" si="0"/>
        <v/>
      </c>
    </row>
    <row r="16" spans="1:13" x14ac:dyDescent="0.25">
      <c r="A16" s="9">
        <f t="shared" si="1"/>
        <v>10</v>
      </c>
      <c r="B16" s="16" t="s">
        <v>38</v>
      </c>
      <c r="C16" s="11">
        <v>110</v>
      </c>
      <c r="D16" s="12" t="s">
        <v>36</v>
      </c>
      <c r="E16" s="22">
        <v>485</v>
      </c>
      <c r="F16" s="14">
        <f t="shared" si="3"/>
        <v>53350</v>
      </c>
      <c r="G16" s="44"/>
      <c r="H16" s="14" t="str">
        <f t="shared" si="0"/>
        <v/>
      </c>
    </row>
    <row r="17" spans="1:10" x14ac:dyDescent="0.25">
      <c r="A17" s="9">
        <f t="shared" si="1"/>
        <v>11</v>
      </c>
      <c r="B17" s="16" t="s">
        <v>15</v>
      </c>
      <c r="C17" s="11">
        <v>100</v>
      </c>
      <c r="D17" s="12" t="s">
        <v>36</v>
      </c>
      <c r="E17" s="22">
        <v>120</v>
      </c>
      <c r="F17" s="14">
        <f t="shared" si="3"/>
        <v>12000</v>
      </c>
      <c r="G17" s="44"/>
      <c r="H17" s="14" t="str">
        <f t="shared" si="0"/>
        <v/>
      </c>
    </row>
    <row r="18" spans="1:10" x14ac:dyDescent="0.25">
      <c r="A18" s="9">
        <f t="shared" si="1"/>
        <v>12</v>
      </c>
      <c r="B18" s="16" t="s">
        <v>37</v>
      </c>
      <c r="C18" s="11">
        <v>2</v>
      </c>
      <c r="D18" s="12" t="s">
        <v>3</v>
      </c>
      <c r="E18" s="22">
        <v>3000</v>
      </c>
      <c r="F18" s="14">
        <f t="shared" si="3"/>
        <v>6000</v>
      </c>
      <c r="G18" s="44"/>
      <c r="H18" s="14" t="str">
        <f t="shared" si="0"/>
        <v/>
      </c>
    </row>
    <row r="19" spans="1:10" x14ac:dyDescent="0.25">
      <c r="A19" s="9">
        <f t="shared" si="1"/>
        <v>13</v>
      </c>
      <c r="B19" s="16" t="s">
        <v>16</v>
      </c>
      <c r="C19" s="11">
        <v>1</v>
      </c>
      <c r="D19" s="12" t="s">
        <v>0</v>
      </c>
      <c r="E19" s="22">
        <v>70000</v>
      </c>
      <c r="F19" s="14">
        <f t="shared" si="3"/>
        <v>70000</v>
      </c>
      <c r="G19" s="44"/>
      <c r="H19" s="14" t="str">
        <f t="shared" si="0"/>
        <v/>
      </c>
    </row>
    <row r="20" spans="1:10" x14ac:dyDescent="0.25">
      <c r="A20" s="9">
        <f t="shared" si="1"/>
        <v>14</v>
      </c>
      <c r="B20" s="16" t="s">
        <v>17</v>
      </c>
      <c r="C20" s="11">
        <v>1</v>
      </c>
      <c r="D20" s="12" t="s">
        <v>0</v>
      </c>
      <c r="E20" s="22">
        <v>20000</v>
      </c>
      <c r="F20" s="14">
        <f t="shared" si="3"/>
        <v>20000</v>
      </c>
      <c r="G20" s="44"/>
      <c r="H20" s="14" t="str">
        <f t="shared" si="0"/>
        <v/>
      </c>
    </row>
    <row r="21" spans="1:10" x14ac:dyDescent="0.25">
      <c r="A21" s="9">
        <f t="shared" si="1"/>
        <v>15</v>
      </c>
      <c r="B21" s="16" t="s">
        <v>18</v>
      </c>
      <c r="C21" s="11">
        <v>1300</v>
      </c>
      <c r="D21" s="12" t="s">
        <v>1</v>
      </c>
      <c r="E21" s="22">
        <v>60</v>
      </c>
      <c r="F21" s="14">
        <f t="shared" si="3"/>
        <v>78000</v>
      </c>
      <c r="G21" s="44"/>
      <c r="H21" s="14" t="str">
        <f t="shared" si="0"/>
        <v/>
      </c>
    </row>
    <row r="22" spans="1:10" x14ac:dyDescent="0.25">
      <c r="A22" s="9">
        <f t="shared" si="1"/>
        <v>16</v>
      </c>
      <c r="B22" s="23" t="s">
        <v>19</v>
      </c>
      <c r="C22" s="11">
        <v>1153</v>
      </c>
      <c r="D22" s="12" t="s">
        <v>2</v>
      </c>
      <c r="E22" s="22">
        <v>45</v>
      </c>
      <c r="F22" s="14">
        <f t="shared" si="3"/>
        <v>51885</v>
      </c>
      <c r="G22" s="44"/>
      <c r="H22" s="14" t="str">
        <f t="shared" si="0"/>
        <v/>
      </c>
    </row>
    <row r="23" spans="1:10" x14ac:dyDescent="0.25">
      <c r="A23" s="17">
        <f t="shared" si="1"/>
        <v>17</v>
      </c>
      <c r="B23" s="51" t="s">
        <v>20</v>
      </c>
      <c r="C23" s="52"/>
      <c r="D23" s="53"/>
      <c r="E23" s="54">
        <v>60</v>
      </c>
      <c r="F23" s="55">
        <f t="shared" si="3"/>
        <v>0</v>
      </c>
      <c r="G23" s="56"/>
      <c r="H23" s="55" t="str">
        <f t="shared" ref="H23" si="4">IF(G23&lt;&gt;"",($C23*G23),"")</f>
        <v/>
      </c>
    </row>
    <row r="24" spans="1:10" ht="16.5" x14ac:dyDescent="0.3">
      <c r="A24" s="19" t="s">
        <v>30</v>
      </c>
      <c r="B24" s="46" t="s">
        <v>49</v>
      </c>
      <c r="C24" s="11">
        <v>330</v>
      </c>
      <c r="D24" s="12" t="s">
        <v>2</v>
      </c>
      <c r="E24" s="22"/>
      <c r="F24" s="14"/>
      <c r="G24" s="44"/>
      <c r="H24" s="14" t="str">
        <f t="shared" si="0"/>
        <v/>
      </c>
      <c r="I24" s="57"/>
      <c r="J24" s="57"/>
    </row>
    <row r="25" spans="1:10" ht="16.5" x14ac:dyDescent="0.3">
      <c r="A25" s="19" t="s">
        <v>31</v>
      </c>
      <c r="B25" s="46" t="s">
        <v>50</v>
      </c>
      <c r="C25" s="11">
        <v>172</v>
      </c>
      <c r="D25" s="12" t="s">
        <v>2</v>
      </c>
      <c r="E25" s="22"/>
      <c r="F25" s="14"/>
      <c r="G25" s="44"/>
      <c r="H25" s="14" t="str">
        <f t="shared" si="0"/>
        <v/>
      </c>
      <c r="I25" s="57"/>
      <c r="J25" s="57"/>
    </row>
    <row r="26" spans="1:10" x14ac:dyDescent="0.25">
      <c r="A26" s="9">
        <f>A23+1</f>
        <v>18</v>
      </c>
      <c r="B26" s="16" t="s">
        <v>21</v>
      </c>
      <c r="C26" s="11">
        <v>1682</v>
      </c>
      <c r="D26" s="12" t="s">
        <v>2</v>
      </c>
      <c r="E26" s="22">
        <v>85</v>
      </c>
      <c r="F26" s="14">
        <f t="shared" si="3"/>
        <v>142970</v>
      </c>
      <c r="G26" s="44"/>
      <c r="H26" s="14" t="str">
        <f t="shared" si="0"/>
        <v/>
      </c>
    </row>
    <row r="27" spans="1:10" x14ac:dyDescent="0.25">
      <c r="A27" s="9">
        <f t="shared" si="1"/>
        <v>19</v>
      </c>
      <c r="B27" s="16" t="s">
        <v>22</v>
      </c>
      <c r="C27" s="11">
        <v>6860</v>
      </c>
      <c r="D27" s="12" t="s">
        <v>2</v>
      </c>
      <c r="E27" s="22">
        <v>27</v>
      </c>
      <c r="F27" s="14">
        <f t="shared" si="3"/>
        <v>185220</v>
      </c>
      <c r="G27" s="44"/>
      <c r="H27" s="14" t="str">
        <f t="shared" si="0"/>
        <v/>
      </c>
    </row>
    <row r="28" spans="1:10" x14ac:dyDescent="0.25">
      <c r="A28" s="9">
        <f t="shared" si="1"/>
        <v>20</v>
      </c>
      <c r="B28" s="16" t="s">
        <v>23</v>
      </c>
      <c r="C28" s="11">
        <v>1</v>
      </c>
      <c r="D28" s="12" t="s">
        <v>0</v>
      </c>
      <c r="E28" s="22">
        <v>10000</v>
      </c>
      <c r="F28" s="14">
        <f t="shared" si="3"/>
        <v>10000</v>
      </c>
      <c r="G28" s="44"/>
      <c r="H28" s="14" t="str">
        <f t="shared" si="0"/>
        <v/>
      </c>
    </row>
    <row r="29" spans="1:10" x14ac:dyDescent="0.25">
      <c r="A29" s="9">
        <f t="shared" si="1"/>
        <v>21</v>
      </c>
      <c r="B29" s="16" t="s">
        <v>24</v>
      </c>
      <c r="C29" s="11">
        <v>2800</v>
      </c>
      <c r="D29" s="12" t="s">
        <v>2</v>
      </c>
      <c r="E29" s="22">
        <v>10</v>
      </c>
      <c r="F29" s="14">
        <f t="shared" si="3"/>
        <v>28000</v>
      </c>
      <c r="G29" s="44"/>
      <c r="H29" s="14" t="str">
        <f t="shared" si="0"/>
        <v/>
      </c>
    </row>
    <row r="30" spans="1:10" x14ac:dyDescent="0.25">
      <c r="A30" s="9">
        <f t="shared" si="1"/>
        <v>22</v>
      </c>
      <c r="B30" s="16" t="s">
        <v>25</v>
      </c>
      <c r="C30" s="11">
        <v>1</v>
      </c>
      <c r="D30" s="12" t="s">
        <v>0</v>
      </c>
      <c r="E30" s="22">
        <v>10000</v>
      </c>
      <c r="F30" s="14">
        <f t="shared" si="3"/>
        <v>10000</v>
      </c>
      <c r="G30" s="44"/>
      <c r="H30" s="14" t="str">
        <f t="shared" si="0"/>
        <v/>
      </c>
    </row>
    <row r="31" spans="1:10" x14ac:dyDescent="0.25">
      <c r="A31" s="9">
        <f t="shared" si="1"/>
        <v>23</v>
      </c>
      <c r="B31" s="16" t="s">
        <v>26</v>
      </c>
      <c r="C31" s="11">
        <v>60</v>
      </c>
      <c r="D31" s="12" t="s">
        <v>1</v>
      </c>
      <c r="E31" s="22">
        <v>100</v>
      </c>
      <c r="F31" s="14">
        <f t="shared" si="3"/>
        <v>6000</v>
      </c>
      <c r="G31" s="44"/>
      <c r="H31" s="14" t="str">
        <f t="shared" si="0"/>
        <v/>
      </c>
    </row>
    <row r="32" spans="1:10" x14ac:dyDescent="0.25">
      <c r="A32" s="9">
        <f t="shared" si="1"/>
        <v>24</v>
      </c>
      <c r="B32" s="16" t="s">
        <v>27</v>
      </c>
      <c r="C32" s="24">
        <v>4.5</v>
      </c>
      <c r="D32" s="12" t="s">
        <v>36</v>
      </c>
      <c r="E32" s="22">
        <v>1200</v>
      </c>
      <c r="F32" s="14">
        <f t="shared" si="3"/>
        <v>5400</v>
      </c>
      <c r="G32" s="44"/>
      <c r="H32" s="14" t="str">
        <f t="shared" si="0"/>
        <v/>
      </c>
    </row>
    <row r="33" spans="1:11" x14ac:dyDescent="0.25">
      <c r="A33" s="9">
        <v>25</v>
      </c>
      <c r="B33" s="16" t="s">
        <v>39</v>
      </c>
      <c r="C33" s="24">
        <v>1</v>
      </c>
      <c r="D33" s="12" t="s">
        <v>0</v>
      </c>
      <c r="E33" s="22">
        <v>26000</v>
      </c>
      <c r="F33" s="14">
        <f t="shared" si="3"/>
        <v>26000</v>
      </c>
      <c r="G33" s="44"/>
      <c r="H33" s="14" t="str">
        <f t="shared" si="0"/>
        <v/>
      </c>
    </row>
    <row r="34" spans="1:11" x14ac:dyDescent="0.25">
      <c r="A34" s="9">
        <v>26</v>
      </c>
      <c r="B34" s="16" t="s">
        <v>28</v>
      </c>
      <c r="C34" s="24">
        <v>1</v>
      </c>
      <c r="D34" s="12" t="s">
        <v>0</v>
      </c>
      <c r="E34" s="22">
        <v>10000</v>
      </c>
      <c r="F34" s="14">
        <f t="shared" si="3"/>
        <v>10000</v>
      </c>
      <c r="G34" s="44"/>
      <c r="H34" s="14" t="str">
        <f t="shared" si="0"/>
        <v/>
      </c>
    </row>
    <row r="35" spans="1:11" x14ac:dyDescent="0.25">
      <c r="A35" s="9">
        <v>27</v>
      </c>
      <c r="B35" s="47" t="s">
        <v>51</v>
      </c>
      <c r="C35" s="24">
        <v>1</v>
      </c>
      <c r="D35" s="48" t="s">
        <v>0</v>
      </c>
      <c r="E35" s="22"/>
      <c r="F35" s="14"/>
      <c r="G35" s="44"/>
      <c r="H35" s="14" t="str">
        <f t="shared" si="0"/>
        <v/>
      </c>
      <c r="I35" s="57"/>
      <c r="J35" s="57"/>
      <c r="K35" s="57"/>
    </row>
    <row r="36" spans="1:11" x14ac:dyDescent="0.25">
      <c r="A36" s="9">
        <v>28</v>
      </c>
      <c r="B36" s="58" t="s">
        <v>52</v>
      </c>
      <c r="C36" s="59">
        <v>1</v>
      </c>
      <c r="D36" s="60" t="s">
        <v>0</v>
      </c>
      <c r="E36" s="22"/>
      <c r="F36" s="14"/>
      <c r="G36" s="44"/>
      <c r="H36" s="14" t="str">
        <f t="shared" si="0"/>
        <v/>
      </c>
      <c r="I36" s="57"/>
      <c r="J36" s="57"/>
      <c r="K36" s="57"/>
    </row>
    <row r="37" spans="1:11" x14ac:dyDescent="0.25">
      <c r="A37" s="25"/>
      <c r="B37" s="26" t="s">
        <v>47</v>
      </c>
      <c r="C37" s="27"/>
      <c r="D37" s="27"/>
      <c r="E37" s="28"/>
      <c r="F37" s="29">
        <f>SUM(F4:F34)</f>
        <v>2158375</v>
      </c>
      <c r="G37" s="28"/>
      <c r="H37" s="29" t="str">
        <f>IF(H4&lt;&gt;"",(SUM(H4:H35)),"")</f>
        <v/>
      </c>
    </row>
    <row r="38" spans="1:11" x14ac:dyDescent="0.25">
      <c r="A38" s="30">
        <v>29</v>
      </c>
      <c r="B38" s="31" t="s">
        <v>40</v>
      </c>
      <c r="C38" s="32">
        <v>1</v>
      </c>
      <c r="D38" s="33">
        <v>0.1</v>
      </c>
      <c r="E38" s="22"/>
      <c r="F38" s="21">
        <f>+F37*$D38</f>
        <v>215837.5</v>
      </c>
      <c r="G38" s="22"/>
      <c r="H38" s="21" t="str">
        <f>IF(H37&lt;&gt;"",(H37*$D38),"")</f>
        <v/>
      </c>
      <c r="I38" s="57"/>
      <c r="J38" s="57"/>
    </row>
    <row r="39" spans="1:11" ht="16.5" thickBot="1" x14ac:dyDescent="0.3">
      <c r="A39" s="34"/>
      <c r="B39" s="35" t="s">
        <v>48</v>
      </c>
      <c r="C39" s="36"/>
      <c r="D39" s="36"/>
      <c r="E39" s="37"/>
      <c r="F39" s="38">
        <f>F37+F38</f>
        <v>2374212.5</v>
      </c>
      <c r="G39" s="37"/>
      <c r="H39" s="38" t="str">
        <f>IF(H37&lt;&gt;"",(H37+H38),"")</f>
        <v/>
      </c>
    </row>
    <row r="40" spans="1:11" x14ac:dyDescent="0.25">
      <c r="A40" s="39"/>
      <c r="B40" s="39"/>
      <c r="C40" s="39"/>
      <c r="D40" s="39"/>
      <c r="E40" s="40"/>
      <c r="F40" s="40"/>
      <c r="G40" s="40"/>
      <c r="H40" s="40"/>
    </row>
    <row r="41" spans="1:11" x14ac:dyDescent="0.25">
      <c r="A41" s="69" t="s">
        <v>41</v>
      </c>
      <c r="B41" s="69"/>
      <c r="C41" s="69"/>
      <c r="D41" s="39"/>
      <c r="E41" s="40"/>
      <c r="F41" s="40"/>
      <c r="G41" s="40"/>
      <c r="H41" s="40"/>
    </row>
    <row r="42" spans="1:11" x14ac:dyDescent="0.25">
      <c r="A42" s="41"/>
      <c r="B42" s="42"/>
      <c r="C42" s="39"/>
      <c r="D42" s="39"/>
      <c r="E42" s="40"/>
      <c r="F42" s="40"/>
      <c r="G42" s="40"/>
      <c r="H42" s="40"/>
    </row>
    <row r="43" spans="1:11" x14ac:dyDescent="0.25">
      <c r="A43" s="39"/>
      <c r="B43" s="39"/>
      <c r="C43" s="39"/>
      <c r="D43" s="39"/>
      <c r="E43" s="40"/>
      <c r="F43" s="40"/>
      <c r="G43" s="40"/>
      <c r="H43" s="40"/>
    </row>
    <row r="44" spans="1:11" x14ac:dyDescent="0.25">
      <c r="A44" s="69" t="s">
        <v>42</v>
      </c>
      <c r="B44" s="69"/>
      <c r="C44" s="69"/>
      <c r="D44" s="39"/>
      <c r="E44" s="40"/>
      <c r="F44" s="40"/>
      <c r="G44" s="40"/>
      <c r="H44" s="40"/>
    </row>
    <row r="45" spans="1:11" x14ac:dyDescent="0.25">
      <c r="A45" s="39"/>
      <c r="B45" s="39"/>
      <c r="C45" s="39"/>
      <c r="D45" s="39"/>
      <c r="E45" s="40"/>
      <c r="F45" s="40"/>
      <c r="G45" s="40"/>
      <c r="H45" s="40"/>
    </row>
  </sheetData>
  <sheetProtection algorithmName="SHA-512" hashValue="eCyakw0QEgFXGUr2oD6OWQctntiCQyaOWthrORmWuLDETKL6pPfJFaEDwxTsWAVwNXCUM0SAbMTVuluMsr5veg==" saltValue="Iy3ci9AvyUiPp5wzher06Q==" spinCount="100000" sheet="1" selectLockedCells="1"/>
  <mergeCells count="6">
    <mergeCell ref="G2:H2"/>
    <mergeCell ref="B8:F8"/>
    <mergeCell ref="A2:D2"/>
    <mergeCell ref="A41:C41"/>
    <mergeCell ref="A44:C44"/>
    <mergeCell ref="E2:F2"/>
  </mergeCells>
  <pageMargins left="0.7" right="0.7" top="0.75" bottom="0.75" header="0.3" footer="0.3"/>
  <pageSetup scale="70" fitToHeight="0" orientation="portrait" horizontalDpi="1200" verticalDpi="1200" r:id="rId1"/>
  <headerFooter>
    <oddFooter>&amp;R&amp;"Times New Roman,Regular"REVISION NO. 2, ADDENDUM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Bid Pricing Form Addendum 2</vt:lpstr>
      <vt:lpstr>'Bid Pricing Form Addendum 2'!Print_Area</vt:lpstr>
    </vt:vector>
  </TitlesOfParts>
  <Company>Pasco County BOCC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Megan E. Ellerin</dc:creator>
  <cp:lastModifiedBy>Sherri Adams-Meier</cp:lastModifiedBy>
  <cp:lastPrinted>2021-06-10T15:16:12Z</cp:lastPrinted>
  <dcterms:created xsi:type="dcterms:W3CDTF">2015-02-09T13:30:43Z</dcterms:created>
  <dcterms:modified xsi:type="dcterms:W3CDTF">2021-08-18T19:10:16Z</dcterms:modified>
</cp:coreProperties>
</file>