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S:\Bids, Proposals, Quotes\2018\18-TA002764JP Rye Road\RFP-RFQ-ITB\Addendums\Addendum2\"/>
    </mc:Choice>
  </mc:AlternateContent>
  <bookViews>
    <workbookView xWindow="0" yWindow="0" windowWidth="21960" windowHeight="12000" activeTab="1"/>
  </bookViews>
  <sheets>
    <sheet name="BASE BID&quot;A&quot; IFB#18-TA002764JP" sheetId="1" r:id="rId1"/>
    <sheet name="BASE BID&quot;B&quot; IFB#18-TA002764JP" sheetId="3" r:id="rId2"/>
  </sheets>
  <definedNames>
    <definedName name="_xlnm.Print_Area" localSheetId="0">'BASE BID"A" IFB#18-TA002764JP'!$A$1:$G$144</definedName>
    <definedName name="_xlnm.Print_Area" localSheetId="1">'BASE BID"B" IFB#18-TA002764JP'!$A$1:$G$144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2" i="1" l="1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 s="1"/>
  <c r="G9" i="3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3" i="1" l="1"/>
  <c r="G144" i="1" s="1"/>
  <c r="G143" i="3"/>
  <c r="G144" i="3" s="1"/>
  <c r="D121" i="3"/>
  <c r="D82" i="3"/>
  <c r="D81" i="3"/>
  <c r="D35" i="3"/>
  <c r="D33" i="3"/>
  <c r="D32" i="3"/>
  <c r="D31" i="3"/>
  <c r="D25" i="3"/>
  <c r="D121" i="1"/>
  <c r="D82" i="1"/>
  <c r="D81" i="1"/>
  <c r="D35" i="1"/>
  <c r="D33" i="1"/>
  <c r="D32" i="1"/>
  <c r="D31" i="1"/>
  <c r="D25" i="1"/>
</calcChain>
</file>

<file path=xl/sharedStrings.xml><?xml version="1.0" encoding="utf-8"?>
<sst xmlns="http://schemas.openxmlformats.org/spreadsheetml/2006/main" count="840" uniqueCount="293">
  <si>
    <t>BID FORM A</t>
  </si>
  <si>
    <t>18-TA002764JP</t>
  </si>
  <si>
    <t>Rye Road Functional Improvements</t>
  </si>
  <si>
    <t>Project #6086160</t>
  </si>
  <si>
    <r>
      <t xml:space="preserve"> BID "A"  Based on Completion Time of 540 </t>
    </r>
    <r>
      <rPr>
        <b/>
        <u/>
        <sz val="20"/>
        <rFont val="Arial"/>
        <family val="2"/>
      </rPr>
      <t xml:space="preserve"> Calendar Days </t>
    </r>
  </si>
  <si>
    <t>ITEM</t>
  </si>
  <si>
    <t>FDOT</t>
  </si>
  <si>
    <t>BID PRICE</t>
  </si>
  <si>
    <t>TOTAL BID</t>
  </si>
  <si>
    <t>#</t>
  </si>
  <si>
    <t>DESCRIPTION</t>
  </si>
  <si>
    <t>QTY</t>
  </si>
  <si>
    <t>U/M</t>
  </si>
  <si>
    <t>PER UNIT</t>
  </si>
  <si>
    <t>PRICE</t>
  </si>
  <si>
    <t>ROADWAY ITEMS</t>
  </si>
  <si>
    <t>101-1</t>
  </si>
  <si>
    <t>MOBILIZATION</t>
  </si>
  <si>
    <t>LS</t>
  </si>
  <si>
    <t>102-1</t>
  </si>
  <si>
    <t>MAINTENANCE OF TRAFFIC</t>
  </si>
  <si>
    <t>102-60</t>
  </si>
  <si>
    <t>WORK ZONE SIGN</t>
  </si>
  <si>
    <t>ED</t>
  </si>
  <si>
    <t>102-71-14</t>
  </si>
  <si>
    <t>TEMPORARY BARRIER, F&amp;I, TYPE K</t>
  </si>
  <si>
    <t>LF</t>
  </si>
  <si>
    <t>102-74-1</t>
  </si>
  <si>
    <t>CHANNELIZING DEVICE - TYPES I, II, DI, VP, DRUM, OR LCD</t>
  </si>
  <si>
    <t>104-10-3</t>
  </si>
  <si>
    <t>SEDIMENT BARRIER</t>
  </si>
  <si>
    <t>104-11</t>
  </si>
  <si>
    <t>FLOATING TURBIDITY BARRIER</t>
  </si>
  <si>
    <t>110-1-1</t>
  </si>
  <si>
    <t xml:space="preserve">CLEARING AND GRUBBING  (12.2 AC)               </t>
  </si>
  <si>
    <t>110-7-1</t>
  </si>
  <si>
    <t>MAIL BOX   (F&amp;I)  (SINGLE)</t>
  </si>
  <si>
    <t>EA</t>
  </si>
  <si>
    <t xml:space="preserve">120-1    </t>
  </si>
  <si>
    <t>REGULAR EXCAVATION</t>
  </si>
  <si>
    <t>CY</t>
  </si>
  <si>
    <t>120-6</t>
  </si>
  <si>
    <t xml:space="preserve">EMBANKMENT  </t>
  </si>
  <si>
    <t>160-4</t>
  </si>
  <si>
    <t>TYPE B STABILIZATION</t>
  </si>
  <si>
    <t>SY</t>
  </si>
  <si>
    <t>285-701</t>
  </si>
  <si>
    <t>OPTIONAL BASE (BASE GROUP 01)</t>
  </si>
  <si>
    <t>285-703</t>
  </si>
  <si>
    <t>OPTIONAL BASE (BASE GROUP 03)</t>
  </si>
  <si>
    <t xml:space="preserve">285-709 </t>
  </si>
  <si>
    <t>OPTIONAL BASE (BASE GROUP 09)</t>
  </si>
  <si>
    <t>327-70-6</t>
  </si>
  <si>
    <t>MILLING EXIST ASPH PAVT, 1 1/2" AVG DEPTH</t>
  </si>
  <si>
    <t>334-1-13</t>
  </si>
  <si>
    <t>SUPERPAVE ASPHALTIC CONCRETE, TRAFFIC C</t>
  </si>
  <si>
    <t>TN</t>
  </si>
  <si>
    <t>337-7-83</t>
  </si>
  <si>
    <t>ASPHALT FRICTION COURSE, TRAFFIC C, FC-12.5, PG 76-22</t>
  </si>
  <si>
    <t>339-1</t>
  </si>
  <si>
    <t>MISCELLANEOUS ASPHALT</t>
  </si>
  <si>
    <t>400-0-11</t>
  </si>
  <si>
    <t>CONCRETE CLASS NS, GRAVITY WALL</t>
  </si>
  <si>
    <t>400-1-2</t>
  </si>
  <si>
    <t>CONCRETE CLASS I, ENDWALLS</t>
  </si>
  <si>
    <t>430-174-215</t>
  </si>
  <si>
    <t>PIPE CULVERT, OPTIONAL MATERIAL, OTHER SHAPE - ELLIP/ARCH, 15" SD</t>
  </si>
  <si>
    <t>430-174-224</t>
  </si>
  <si>
    <t>PIPE CULVERT, OPTIONAL MATERIAL, OTHER SHAPE - ELLIP/ARCH, 24" SD</t>
  </si>
  <si>
    <t>430-175-148</t>
  </si>
  <si>
    <t>PIPE CULVERT, OPTIONAL MATERIAL, ROUND, 48" CD</t>
  </si>
  <si>
    <t>430-175-230</t>
  </si>
  <si>
    <t>PIPE CULVERT, OPTIONAL MATERIAL, OTHER SHAPE - ELLIP/ARCH, 30" CD</t>
  </si>
  <si>
    <t>430-984-623</t>
  </si>
  <si>
    <t>MITERED END SECTION, OPTIONAL ELLIPTICAL / ARCH, 15" SD</t>
  </si>
  <si>
    <t>430-984-629</t>
  </si>
  <si>
    <t>MITERED END SECTION, OPTIONAL ELLIPTICAL / ARCH, 24" SD</t>
  </si>
  <si>
    <t>515-1-2</t>
  </si>
  <si>
    <t>PIPE HANDRAIL - GUIDERAIL, ALUMINUM</t>
  </si>
  <si>
    <t>520-1-10</t>
  </si>
  <si>
    <t>CONCRETE CURB &amp; GUTTER, TYPE F</t>
  </si>
  <si>
    <t>522-1</t>
  </si>
  <si>
    <t>CONCRETE SIDEWALK AND DRIVEWAYS, 4" THICK</t>
  </si>
  <si>
    <t>522-2</t>
  </si>
  <si>
    <t>CONCRETE SIDEWALK AND DRIVEWAYS, 6" THICK</t>
  </si>
  <si>
    <t>527-2</t>
  </si>
  <si>
    <t>DETECTABLE WARNINGS</t>
  </si>
  <si>
    <t>SF</t>
  </si>
  <si>
    <t>536-1-1</t>
  </si>
  <si>
    <t>GUARDRAIL - ROADWAY</t>
  </si>
  <si>
    <t>536-5-1</t>
  </si>
  <si>
    <t>GUARDRAIL - SHOP-BENT PANELS</t>
  </si>
  <si>
    <t>536-85-24</t>
  </si>
  <si>
    <t>GUARDRAIL END ANCHORAGE ASSEMBLY - PARALLEL</t>
  </si>
  <si>
    <t>536-85-26</t>
  </si>
  <si>
    <t>GUARDRAIL END ANCHORAGE ASSEMBLY - TYPE CRT</t>
  </si>
  <si>
    <t>570-1-2</t>
  </si>
  <si>
    <t xml:space="preserve">PERFORMANCE TURF (SOD)                     </t>
  </si>
  <si>
    <t>710-11-101</t>
  </si>
  <si>
    <t>PAINTED PAVEMENT MARKINGS, STD., WHITE, SOLID, 6"</t>
  </si>
  <si>
    <t>GM</t>
  </si>
  <si>
    <t>710-11-201</t>
  </si>
  <si>
    <t>PAINTED PAVEMENT MARKINGS, STD., YELLOW, SOLID, 6"</t>
  </si>
  <si>
    <t>SIGNING AND PAVEMENT MARKING ITEMS</t>
  </si>
  <si>
    <t>700-1-11</t>
  </si>
  <si>
    <t>SINGLE POST SIGN (F&amp;I, GROUND MOUNT, UP TO 12 SF)</t>
  </si>
  <si>
    <t>AS</t>
  </si>
  <si>
    <t>700-1-50</t>
  </si>
  <si>
    <t>SINGLE POST SIGN, RELOCATE</t>
  </si>
  <si>
    <t>706-3</t>
  </si>
  <si>
    <t>RETRO-REFLECTIVE PAVEMENT MARKERS</t>
  </si>
  <si>
    <t>711-11-123</t>
  </si>
  <si>
    <t>THERMOPLASTIC, STD., WHITE, SOLID, 12"</t>
  </si>
  <si>
    <t>711-11-125</t>
  </si>
  <si>
    <t>THERMOPLASTIC, STD., WHITE, SOLID, 24"</t>
  </si>
  <si>
    <t>711-11-151</t>
  </si>
  <si>
    <t xml:space="preserve">THERMOPLASTIC, STD., WHITE, 6-10 GAP EXTENSION, 6" </t>
  </si>
  <si>
    <t>711-11-160</t>
  </si>
  <si>
    <t>THERMOPLASTIC, STD., WHITE, MESSAGE</t>
  </si>
  <si>
    <t>711-11-170</t>
  </si>
  <si>
    <t>THERMOPLASTIC, STD., WHITE, ARROW</t>
  </si>
  <si>
    <t>711-11-224</t>
  </si>
  <si>
    <t>THERMOPLASTIC, STD., YELLOW, SOLID, 18"</t>
  </si>
  <si>
    <t>711-16-101</t>
  </si>
  <si>
    <t>THERMOPLASTIC, STD. - OTHER SURFACES, WHITE, SOLID, 6"</t>
  </si>
  <si>
    <t>NM</t>
  </si>
  <si>
    <t>711-16-201</t>
  </si>
  <si>
    <t>THERMOPLASTIC, STD. - OTHER SURFACES, YELLOW, SOLID, 6"</t>
  </si>
  <si>
    <t>711-16-231</t>
  </si>
  <si>
    <t>THERMOPLASTIC, OTHER SURFACES, YELLOW, SKIP, 6", 10-30 SKIP</t>
  </si>
  <si>
    <t>BRIDGES 134025 AND 134026 ITEMS</t>
  </si>
  <si>
    <t>110-3</t>
  </si>
  <si>
    <t>REMOVAL OF EXISTING STRUCTURE</t>
  </si>
  <si>
    <t>LF/SF</t>
  </si>
  <si>
    <t>400-2-4</t>
  </si>
  <si>
    <t>CONCRETE CLASS II, SUPERSTRUCTURE</t>
  </si>
  <si>
    <t>400-2-10</t>
  </si>
  <si>
    <t>CONCRETE CLASS II, APPROACH SLABS</t>
  </si>
  <si>
    <t>400-4-5</t>
  </si>
  <si>
    <t>CONCRETE CLASS IV, SUBSTRUCTURE</t>
  </si>
  <si>
    <t>415-1-4</t>
  </si>
  <si>
    <t>REINFORCING STEEL, SUPERSTRUCTURE</t>
  </si>
  <si>
    <t>LB</t>
  </si>
  <si>
    <t>415-1-5</t>
  </si>
  <si>
    <t>REINFORCING STEEL, SUBSTRUCTURE</t>
  </si>
  <si>
    <t>415-1-9</t>
  </si>
  <si>
    <t>REINFORCING STEEL, APPROACH SLABS</t>
  </si>
  <si>
    <t>455-35-5</t>
  </si>
  <si>
    <t>STEEL PILING - HP14X73</t>
  </si>
  <si>
    <t>455-133-3</t>
  </si>
  <si>
    <t>STEEL SHEET PILING, F&amp;I PERMANENT</t>
  </si>
  <si>
    <t>455-144-5</t>
  </si>
  <si>
    <t>TEST PILES - HP14X73</t>
  </si>
  <si>
    <t>458-1-11</t>
  </si>
  <si>
    <t>BRIDGE DECK EXPANSION JOINT</t>
  </si>
  <si>
    <t>460-71-1</t>
  </si>
  <si>
    <t>METAL TRAFFIC RAILING, THRIE BEAM RETROFIT</t>
  </si>
  <si>
    <t>PEDESTRIAN BRIDGE ITEMS</t>
  </si>
  <si>
    <t>PB-1</t>
  </si>
  <si>
    <t>PEDESTRIAN BRIDGE</t>
  </si>
  <si>
    <t>PB-2</t>
  </si>
  <si>
    <t>PB-3</t>
  </si>
  <si>
    <t>PB-4</t>
  </si>
  <si>
    <t>530-3-4</t>
  </si>
  <si>
    <t>RIPRAP - RUBBLE, DITCH LINING</t>
  </si>
  <si>
    <t>UTILITY ADJUSTMENT ITEMS</t>
  </si>
  <si>
    <t>ADJ-1</t>
  </si>
  <si>
    <t>FIRE HYDRANT ASSEMBLY RELOCATION</t>
  </si>
  <si>
    <t>ADJ-2</t>
  </si>
  <si>
    <t>WATER MAIN VALVE ADJUSTMENT</t>
  </si>
  <si>
    <t>ADJ-3</t>
  </si>
  <si>
    <t>PULL BOX ADJUSTMENT</t>
  </si>
  <si>
    <t>MC-49</t>
  </si>
  <si>
    <t>EXISTING WATER MAIN REMOVAL</t>
  </si>
  <si>
    <t>MC-50</t>
  </si>
  <si>
    <t>12-INCH, HDPE, HDD</t>
  </si>
  <si>
    <t>MC-51</t>
  </si>
  <si>
    <t>12-INCH C900 PVC, RJ</t>
  </si>
  <si>
    <t>MC-52</t>
  </si>
  <si>
    <t>10-INCH C900 PVC, RJ</t>
  </si>
  <si>
    <t>MC-53</t>
  </si>
  <si>
    <t>10-INCH DIP FITTINGS, POTABLE WATER</t>
  </si>
  <si>
    <t>MC-54</t>
  </si>
  <si>
    <t>12-INCH DIP FITTINGS, POTABLE WATER</t>
  </si>
  <si>
    <t>MC-55</t>
  </si>
  <si>
    <t>10-INCH, GATE VALVE, CUT IN</t>
  </si>
  <si>
    <t>MASTER PUMP STATION AND PUMP STATION REHABILITATION</t>
  </si>
  <si>
    <t>MC-1</t>
  </si>
  <si>
    <t>MOBILIZATION, DEMOBILIZATION, BONDS, AND PERMITS</t>
  </si>
  <si>
    <t>MC-2</t>
  </si>
  <si>
    <t>MAINTENANCE OF TRAFFIC AND PEDESTRIAN SAFETY</t>
  </si>
  <si>
    <t>MC-3</t>
  </si>
  <si>
    <t>EROSION AND SEDIMENTATION CONTROL</t>
  </si>
  <si>
    <t>MC-4</t>
  </si>
  <si>
    <t>CLEANUP AND MISCELLANEOUS WORK</t>
  </si>
  <si>
    <t>PS-355 REHABILITATION</t>
  </si>
  <si>
    <t>MC-5</t>
  </si>
  <si>
    <t>HYDROMATIC PUMP AND APPURTENANCES REPLACEMENT</t>
  </si>
  <si>
    <t>MC-6</t>
  </si>
  <si>
    <t>ENCLOSURE GATE REPLACEMENT</t>
  </si>
  <si>
    <t>MC-7</t>
  </si>
  <si>
    <t>VALVE VAULT RECOAT</t>
  </si>
  <si>
    <t>MC-8</t>
  </si>
  <si>
    <t>CLEARING AND GRUBING OF FENCE LINE</t>
  </si>
  <si>
    <t>MC-9</t>
  </si>
  <si>
    <t>GENERATOR AND FUEL TANK REPAINT</t>
  </si>
  <si>
    <t>MC-10</t>
  </si>
  <si>
    <t>ABOVE GRADE WATER MAIN/MASTE METER ASSEMBLY REPAINT</t>
  </si>
  <si>
    <t>MC-11</t>
  </si>
  <si>
    <t>BACKFLOW PREVENTER AND HOSE BIB REPLACEMENT</t>
  </si>
  <si>
    <t>MC-12</t>
  </si>
  <si>
    <t>6-INCH, C900 PVC, RJ</t>
  </si>
  <si>
    <t>MC-13</t>
  </si>
  <si>
    <t>6-INCH DIP FITTINGS, WASTEWATER</t>
  </si>
  <si>
    <t>RYE ROAD MASTER PUMP STATION</t>
  </si>
  <si>
    <t>MC-14</t>
  </si>
  <si>
    <t>PUMP AND APPURTENANCES</t>
  </si>
  <si>
    <t>MC-15</t>
  </si>
  <si>
    <t>WET WELL AND STATION APPURTENANCES</t>
  </si>
  <si>
    <t>MC-16</t>
  </si>
  <si>
    <t>MANHOLES, LINED</t>
  </si>
  <si>
    <t>MC-17</t>
  </si>
  <si>
    <t>12-INCH, DIP,FLANGE</t>
  </si>
  <si>
    <t>MC-18</t>
  </si>
  <si>
    <t>MC-19</t>
  </si>
  <si>
    <t>12-INCH, C900 PVC, RJ</t>
  </si>
  <si>
    <t>MC-20</t>
  </si>
  <si>
    <t>24-INCH, C905 PVC, GRAVITY SANITARY</t>
  </si>
  <si>
    <t>MC-21</t>
  </si>
  <si>
    <t>8-INCH GATE VALVES</t>
  </si>
  <si>
    <t>MC-22</t>
  </si>
  <si>
    <t>12-INCH GATE VALVES</t>
  </si>
  <si>
    <t>MC-23</t>
  </si>
  <si>
    <t>8-INCH CHECK VALVES</t>
  </si>
  <si>
    <t>MC-24</t>
  </si>
  <si>
    <t>FLOW METER</t>
  </si>
  <si>
    <t>MC-25</t>
  </si>
  <si>
    <t>LEVEL TRANSDUCER</t>
  </si>
  <si>
    <t>MC-26</t>
  </si>
  <si>
    <t>MC-27</t>
  </si>
  <si>
    <t>12-INCH DIP FITTINGS, WASTEWATER</t>
  </si>
  <si>
    <t>MC-28</t>
  </si>
  <si>
    <t>18-INCH DIP FITTINGS, WASTEWATER</t>
  </si>
  <si>
    <t>MC-29</t>
  </si>
  <si>
    <t>ASPHALT DRIVEWAY</t>
  </si>
  <si>
    <t>MC-30</t>
  </si>
  <si>
    <t>WATER SERVICE</t>
  </si>
  <si>
    <t>MC-31</t>
  </si>
  <si>
    <t>GATES AND FENCING</t>
  </si>
  <si>
    <t>MC-32</t>
  </si>
  <si>
    <t>NO. 57 STONE</t>
  </si>
  <si>
    <t>MC-33</t>
  </si>
  <si>
    <t xml:space="preserve">SITE GRADING, LANDSCAPING, IRRIGATION </t>
  </si>
  <si>
    <t>MC-34</t>
  </si>
  <si>
    <t>ELECTRICAL BUILDING, PREMANUFACTURED, AND APPURTENANCES</t>
  </si>
  <si>
    <t>MC-35</t>
  </si>
  <si>
    <t>DEWATERING</t>
  </si>
  <si>
    <t>MC-36</t>
  </si>
  <si>
    <t>CONCRETE SLABS</t>
  </si>
  <si>
    <t>ELECTRICAL</t>
  </si>
  <si>
    <t>MC-37</t>
  </si>
  <si>
    <t>SERVICE ENTRANCE DISCONNECT, 480V, 3PH, 400A, NEMA 4X</t>
  </si>
  <si>
    <t>MC-38</t>
  </si>
  <si>
    <t>ATS, 480V, 3-PHASE, 400A</t>
  </si>
  <si>
    <t>MC-39</t>
  </si>
  <si>
    <t>GENERATOR, 480V, 3-PHASE, 250KW</t>
  </si>
  <si>
    <t>MC-40</t>
  </si>
  <si>
    <t>GENERATOR, CONNECTION CABINET</t>
  </si>
  <si>
    <t>MC-41</t>
  </si>
  <si>
    <t>POWER PANEL, 480/277V,400A, 42KAIC, NEMA 3R</t>
  </si>
  <si>
    <t>MC-42</t>
  </si>
  <si>
    <t>VFD, 480V, 3PH, 125HP</t>
  </si>
  <si>
    <t>MC-43</t>
  </si>
  <si>
    <t>DISCONNECT SWITCH, 480V, 3PH, 200A</t>
  </si>
  <si>
    <t>MC-44</t>
  </si>
  <si>
    <t>PUMP CONTROL PANEL, ANTENNA</t>
  </si>
  <si>
    <t>MC-45</t>
  </si>
  <si>
    <t>PUMP LOCAL CONTROL PANEL</t>
  </si>
  <si>
    <t>MC-46</t>
  </si>
  <si>
    <t>CABLE, CONDUIT</t>
  </si>
  <si>
    <t>MC-47</t>
  </si>
  <si>
    <t>LIGHT, POLE</t>
  </si>
  <si>
    <t>MC-48</t>
  </si>
  <si>
    <t>EXPLOSION PROOF Y-TYPE ALUMINUM CONDUIT SEAL</t>
  </si>
  <si>
    <r>
      <t>TOTAL BASE BID "A" BASED ON A COMPLETION TIME OF 540</t>
    </r>
    <r>
      <rPr>
        <b/>
        <u/>
        <sz val="18"/>
        <rFont val="Arial"/>
        <family val="2"/>
      </rPr>
      <t xml:space="preserve"> CALENDAR DAYS</t>
    </r>
  </si>
  <si>
    <t>CONTRACT CONTINGENCY (10% OF TOTAL BASE BID (Used only with County Approval)</t>
  </si>
  <si>
    <r>
      <t xml:space="preserve">TOTAL OFFER (Bid "A") WITH 10% CONTRACT CONTINGENCY(Based On A Completion Time Of  540 </t>
    </r>
    <r>
      <rPr>
        <b/>
        <u/>
        <sz val="16"/>
        <rFont val="Arial"/>
        <family val="2"/>
      </rPr>
      <t xml:space="preserve"> Calendar Days</t>
    </r>
    <r>
      <rPr>
        <b/>
        <sz val="16"/>
        <rFont val="Arial"/>
        <family val="2"/>
      </rPr>
      <t>)</t>
    </r>
  </si>
  <si>
    <t>BID FORM B</t>
  </si>
  <si>
    <r>
      <t xml:space="preserve"> BID "B"  Based on Completion Time of 600 </t>
    </r>
    <r>
      <rPr>
        <b/>
        <u/>
        <sz val="20"/>
        <rFont val="Arial"/>
        <family val="2"/>
      </rPr>
      <t xml:space="preserve"> Calendar Days </t>
    </r>
  </si>
  <si>
    <r>
      <t>TOTAL BASE BID "B" BASED ON A COMPLETION TIME OF 600</t>
    </r>
    <r>
      <rPr>
        <b/>
        <u/>
        <sz val="18"/>
        <rFont val="Arial"/>
        <family val="2"/>
      </rPr>
      <t xml:space="preserve"> CALENDAR DAYS</t>
    </r>
  </si>
  <si>
    <r>
      <t xml:space="preserve">TOTAL OFFER (Bid "B") WITH 10% CONTRACT CONTINGENCY(Based On A Completion Time Of  540 </t>
    </r>
    <r>
      <rPr>
        <b/>
        <u/>
        <sz val="16"/>
        <rFont val="Arial"/>
        <family val="2"/>
      </rPr>
      <t xml:space="preserve"> Calendar Days</t>
    </r>
    <r>
      <rPr>
        <b/>
        <sz val="16"/>
        <rFont val="Arial"/>
        <family val="2"/>
      </rPr>
      <t>)</t>
    </r>
  </si>
  <si>
    <t>Revised to match plans</t>
  </si>
  <si>
    <t>updated 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</si>
</sst>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_);\(&quot;$&quot;#,##0.00\)"/>
    <numFmt numFmtId="8" formatCode="&quot;$&quot;#,##0.00_);[Red]\(&quot;$&quot;#,##0.00\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u/>
      <sz val="20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b/>
      <u/>
      <sz val="18"/>
      <name val="Arial"/>
      <family val="2"/>
    </font>
    <font>
      <b/>
      <u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0"/>
      </right>
      <top style="double">
        <color indexed="0"/>
      </top>
      <bottom/>
      <diagonal/>
    </border>
    <border>
      <left/>
      <right/>
      <top style="double">
        <color indexed="0"/>
      </top>
      <bottom/>
      <diagonal/>
    </border>
    <border>
      <left style="double">
        <color indexed="0"/>
      </left>
      <right/>
      <top style="double">
        <color indexed="0"/>
      </top>
      <bottom/>
      <diagonal/>
    </border>
    <border>
      <left style="double">
        <color indexed="0"/>
      </left>
      <right style="double">
        <color indexed="0"/>
      </right>
      <top style="double">
        <color indexed="0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0"/>
      </right>
      <top/>
      <bottom/>
      <diagonal/>
    </border>
    <border>
      <left style="double">
        <color indexed="0"/>
      </left>
      <right/>
      <top/>
      <bottom/>
      <diagonal/>
    </border>
    <border>
      <left style="double">
        <color indexed="0"/>
      </left>
      <right style="double">
        <color indexed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1" fontId="4" fillId="0" borderId="10" xfId="0" applyNumberFormat="1" applyFont="1" applyBorder="1" applyAlignment="1">
      <alignment horizontal="center"/>
    </xf>
    <xf numFmtId="7" fontId="4" fillId="0" borderId="10" xfId="0" applyNumberFormat="1" applyFont="1" applyFill="1" applyBorder="1" applyAlignment="1" applyProtection="1">
      <alignment horizontal="left"/>
      <protection locked="0"/>
    </xf>
    <xf numFmtId="7" fontId="4" fillId="0" borderId="10" xfId="0" applyNumberFormat="1" applyFont="1" applyFill="1" applyBorder="1" applyAlignment="1">
      <alignment horizontal="left"/>
    </xf>
    <xf numFmtId="0" fontId="4" fillId="0" borderId="10" xfId="0" applyFont="1" applyBorder="1" applyAlignment="1" applyProtection="1">
      <alignment horizontal="center"/>
    </xf>
    <xf numFmtId="1" fontId="4" fillId="0" borderId="10" xfId="0" applyNumberFormat="1" applyFont="1" applyBorder="1" applyAlignment="1" applyProtection="1">
      <alignment horizontal="center"/>
    </xf>
    <xf numFmtId="164" fontId="4" fillId="0" borderId="10" xfId="0" applyNumberFormat="1" applyFont="1" applyFill="1" applyBorder="1" applyAlignment="1" applyProtection="1">
      <alignment horizontal="left"/>
      <protection locked="0"/>
    </xf>
    <xf numFmtId="164" fontId="4" fillId="0" borderId="10" xfId="0" applyNumberFormat="1" applyFont="1" applyFill="1" applyBorder="1" applyAlignment="1" applyProtection="1">
      <alignment horizontal="left"/>
    </xf>
    <xf numFmtId="0" fontId="4" fillId="0" borderId="10" xfId="0" applyFont="1" applyBorder="1" applyAlignment="1">
      <alignment horizontal="left" wrapText="1"/>
    </xf>
    <xf numFmtId="0" fontId="4" fillId="0" borderId="10" xfId="0" applyFont="1" applyFill="1" applyBorder="1" applyAlignment="1">
      <alignment horizontal="center"/>
    </xf>
    <xf numFmtId="0" fontId="5" fillId="0" borderId="10" xfId="0" applyFont="1" applyBorder="1" applyAlignment="1">
      <alignment horizontal="left" wrapText="1"/>
    </xf>
    <xf numFmtId="3" fontId="4" fillId="0" borderId="10" xfId="0" applyNumberFormat="1" applyFont="1" applyBorder="1" applyAlignment="1" applyProtection="1">
      <alignment horizontal="center"/>
    </xf>
    <xf numFmtId="8" fontId="6" fillId="0" borderId="11" xfId="0" applyNumberFormat="1" applyFont="1" applyFill="1" applyBorder="1"/>
    <xf numFmtId="0" fontId="5" fillId="0" borderId="12" xfId="0" applyFont="1" applyBorder="1" applyAlignment="1"/>
    <xf numFmtId="0" fontId="5" fillId="0" borderId="13" xfId="0" applyFont="1" applyBorder="1" applyAlignment="1"/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 applyProtection="1"/>
    <xf numFmtId="0" fontId="5" fillId="0" borderId="13" xfId="0" applyFont="1" applyBorder="1" applyAlignment="1" applyProtection="1">
      <protection locked="0"/>
    </xf>
    <xf numFmtId="1" fontId="7" fillId="0" borderId="10" xfId="0" applyNumberFormat="1" applyFont="1" applyBorder="1" applyAlignment="1">
      <alignment horizontal="left"/>
    </xf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left"/>
    </xf>
    <xf numFmtId="0" fontId="8" fillId="0" borderId="10" xfId="0" applyFont="1" applyBorder="1" applyAlignment="1">
      <alignment horizontal="left" wrapText="1"/>
    </xf>
    <xf numFmtId="0" fontId="4" fillId="2" borderId="10" xfId="0" applyFont="1" applyFill="1" applyBorder="1" applyAlignment="1" applyProtection="1">
      <alignment horizontal="center"/>
    </xf>
    <xf numFmtId="3" fontId="4" fillId="2" borderId="10" xfId="0" applyNumberFormat="1" applyFont="1" applyFill="1" applyBorder="1" applyAlignment="1" applyProtection="1">
      <alignment horizontal="center"/>
    </xf>
    <xf numFmtId="7" fontId="4" fillId="2" borderId="10" xfId="0" applyNumberFormat="1" applyFont="1" applyFill="1" applyBorder="1" applyAlignment="1" applyProtection="1">
      <alignment horizontal="left"/>
    </xf>
    <xf numFmtId="7" fontId="4" fillId="0" borderId="10" xfId="0" applyNumberFormat="1" applyFont="1" applyFill="1" applyBorder="1" applyAlignment="1" applyProtection="1">
      <alignment horizontal="left"/>
    </xf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4"/>
  <sheetViews>
    <sheetView view="pageBreakPreview" zoomScale="60" zoomScaleNormal="100" workbookViewId="0">
      <selection activeCell="C13" sqref="C13"/>
    </sheetView>
  </sheetViews>
  <sheetFormatPr defaultRowHeight="15" x14ac:dyDescent="0.25"/>
  <cols>
    <col min="1" max="1" width="9.7109375" customWidth="1"/>
    <col min="2" max="2" width="17.5703125" bestFit="1" customWidth="1"/>
    <col min="3" max="3" width="76.140625" customWidth="1"/>
    <col min="4" max="4" width="12.140625" customWidth="1"/>
    <col min="5" max="5" width="10.85546875" customWidth="1"/>
    <col min="6" max="6" width="31" customWidth="1"/>
    <col min="7" max="7" width="39" customWidth="1"/>
  </cols>
  <sheetData>
    <row r="1" spans="1:7" ht="26.25" x14ac:dyDescent="0.4">
      <c r="A1" s="41" t="s">
        <v>0</v>
      </c>
      <c r="B1" s="41"/>
      <c r="C1" s="41"/>
      <c r="D1" s="41"/>
      <c r="E1" s="41"/>
      <c r="F1" s="41"/>
      <c r="G1" s="41"/>
    </row>
    <row r="2" spans="1:7" ht="26.25" x14ac:dyDescent="0.4">
      <c r="A2" s="41" t="s">
        <v>1</v>
      </c>
      <c r="B2" s="41"/>
      <c r="C2" s="41"/>
      <c r="D2" s="41"/>
      <c r="E2" s="41"/>
      <c r="F2" s="41"/>
      <c r="G2" s="41"/>
    </row>
    <row r="3" spans="1:7" ht="26.25" x14ac:dyDescent="0.4">
      <c r="A3" s="42" t="s">
        <v>2</v>
      </c>
      <c r="B3" s="42"/>
      <c r="C3" s="42"/>
      <c r="D3" s="42"/>
      <c r="E3" s="42"/>
      <c r="F3" s="42"/>
      <c r="G3" s="42"/>
    </row>
    <row r="4" spans="1:7" ht="26.25" x14ac:dyDescent="0.4">
      <c r="A4" s="42" t="s">
        <v>3</v>
      </c>
      <c r="B4" s="42"/>
      <c r="C4" s="42"/>
      <c r="D4" s="42"/>
      <c r="E4" s="42"/>
      <c r="F4" s="42"/>
      <c r="G4" s="42"/>
    </row>
    <row r="5" spans="1:7" ht="27" thickBot="1" x14ac:dyDescent="0.45">
      <c r="A5" s="41" t="s">
        <v>4</v>
      </c>
      <c r="B5" s="41"/>
      <c r="C5" s="41"/>
      <c r="D5" s="41"/>
      <c r="E5" s="41"/>
      <c r="F5" s="41"/>
      <c r="G5" s="41"/>
    </row>
    <row r="6" spans="1:7" ht="18.75" thickTop="1" x14ac:dyDescent="0.25">
      <c r="A6" s="1" t="s">
        <v>5</v>
      </c>
      <c r="B6" s="2" t="s">
        <v>6</v>
      </c>
      <c r="C6" s="3"/>
      <c r="D6" s="4"/>
      <c r="E6" s="5"/>
      <c r="F6" s="5" t="s">
        <v>7</v>
      </c>
      <c r="G6" s="5" t="s">
        <v>8</v>
      </c>
    </row>
    <row r="7" spans="1:7" ht="18" x14ac:dyDescent="0.25">
      <c r="A7" s="6" t="s">
        <v>9</v>
      </c>
      <c r="B7" s="7" t="s">
        <v>5</v>
      </c>
      <c r="C7" s="8" t="s">
        <v>10</v>
      </c>
      <c r="D7" s="9" t="s">
        <v>11</v>
      </c>
      <c r="E7" s="10" t="s">
        <v>12</v>
      </c>
      <c r="F7" s="10" t="s">
        <v>13</v>
      </c>
      <c r="G7" s="10" t="s">
        <v>14</v>
      </c>
    </row>
    <row r="8" spans="1:7" ht="20.25" x14ac:dyDescent="0.3">
      <c r="A8" s="11"/>
      <c r="B8" s="12"/>
      <c r="C8" s="13" t="s">
        <v>15</v>
      </c>
      <c r="D8" s="11"/>
      <c r="E8" s="14"/>
      <c r="F8" s="15"/>
      <c r="G8" s="16"/>
    </row>
    <row r="9" spans="1:7" ht="20.25" x14ac:dyDescent="0.3">
      <c r="A9" s="11">
        <v>1</v>
      </c>
      <c r="B9" s="12" t="s">
        <v>16</v>
      </c>
      <c r="C9" s="12" t="s">
        <v>17</v>
      </c>
      <c r="D9" s="17">
        <v>1</v>
      </c>
      <c r="E9" s="18" t="s">
        <v>18</v>
      </c>
      <c r="F9" s="19"/>
      <c r="G9" s="20">
        <f>+F9*D9</f>
        <v>0</v>
      </c>
    </row>
    <row r="10" spans="1:7" ht="20.25" x14ac:dyDescent="0.3">
      <c r="A10" s="11">
        <v>2</v>
      </c>
      <c r="B10" s="12" t="s">
        <v>19</v>
      </c>
      <c r="C10" s="12" t="s">
        <v>20</v>
      </c>
      <c r="D10" s="17">
        <v>1</v>
      </c>
      <c r="E10" s="18" t="s">
        <v>18</v>
      </c>
      <c r="F10" s="19"/>
      <c r="G10" s="20">
        <f t="shared" ref="G10:G73" si="0">+F10*D10</f>
        <v>0</v>
      </c>
    </row>
    <row r="11" spans="1:7" ht="20.25" x14ac:dyDescent="0.3">
      <c r="A11" s="11">
        <v>3</v>
      </c>
      <c r="B11" s="12" t="s">
        <v>21</v>
      </c>
      <c r="C11" s="12" t="s">
        <v>22</v>
      </c>
      <c r="D11" s="17">
        <v>189750</v>
      </c>
      <c r="E11" s="18" t="s">
        <v>23</v>
      </c>
      <c r="F11" s="19"/>
      <c r="G11" s="20">
        <f t="shared" si="0"/>
        <v>0</v>
      </c>
    </row>
    <row r="12" spans="1:7" ht="20.25" x14ac:dyDescent="0.3">
      <c r="A12" s="11">
        <v>4</v>
      </c>
      <c r="B12" s="12" t="s">
        <v>24</v>
      </c>
      <c r="C12" s="12" t="s">
        <v>25</v>
      </c>
      <c r="D12" s="17">
        <v>287.5</v>
      </c>
      <c r="E12" s="18" t="s">
        <v>26</v>
      </c>
      <c r="F12" s="19"/>
      <c r="G12" s="20">
        <f t="shared" si="0"/>
        <v>0</v>
      </c>
    </row>
    <row r="13" spans="1:7" ht="40.5" x14ac:dyDescent="0.3">
      <c r="A13" s="11">
        <v>5</v>
      </c>
      <c r="B13" s="12" t="s">
        <v>27</v>
      </c>
      <c r="C13" s="21" t="s">
        <v>28</v>
      </c>
      <c r="D13" s="17">
        <v>13800</v>
      </c>
      <c r="E13" s="18" t="s">
        <v>23</v>
      </c>
      <c r="F13" s="19"/>
      <c r="G13" s="20">
        <f t="shared" si="0"/>
        <v>0</v>
      </c>
    </row>
    <row r="14" spans="1:7" ht="20.25" x14ac:dyDescent="0.3">
      <c r="A14" s="11">
        <v>6</v>
      </c>
      <c r="B14" s="12" t="s">
        <v>29</v>
      </c>
      <c r="C14" s="12" t="s">
        <v>30</v>
      </c>
      <c r="D14" s="17">
        <v>29100</v>
      </c>
      <c r="E14" s="18" t="s">
        <v>26</v>
      </c>
      <c r="F14" s="19"/>
      <c r="G14" s="20">
        <f t="shared" si="0"/>
        <v>0</v>
      </c>
    </row>
    <row r="15" spans="1:7" ht="20.25" x14ac:dyDescent="0.3">
      <c r="A15" s="11">
        <v>7</v>
      </c>
      <c r="B15" s="12" t="s">
        <v>31</v>
      </c>
      <c r="C15" s="12" t="s">
        <v>32</v>
      </c>
      <c r="D15" s="17">
        <v>850</v>
      </c>
      <c r="E15" s="18" t="s">
        <v>26</v>
      </c>
      <c r="F15" s="19"/>
      <c r="G15" s="20">
        <f t="shared" si="0"/>
        <v>0</v>
      </c>
    </row>
    <row r="16" spans="1:7" ht="20.25" x14ac:dyDescent="0.3">
      <c r="A16" s="22">
        <v>8</v>
      </c>
      <c r="B16" s="12" t="s">
        <v>33</v>
      </c>
      <c r="C16" s="12" t="s">
        <v>34</v>
      </c>
      <c r="D16" s="17">
        <v>1</v>
      </c>
      <c r="E16" s="18" t="s">
        <v>18</v>
      </c>
      <c r="F16" s="19"/>
      <c r="G16" s="20">
        <f t="shared" si="0"/>
        <v>0</v>
      </c>
    </row>
    <row r="17" spans="1:8" ht="20.25" x14ac:dyDescent="0.3">
      <c r="A17" s="11">
        <v>9</v>
      </c>
      <c r="B17" s="12" t="s">
        <v>35</v>
      </c>
      <c r="C17" s="12" t="s">
        <v>36</v>
      </c>
      <c r="D17" s="17">
        <v>16</v>
      </c>
      <c r="E17" s="18" t="s">
        <v>37</v>
      </c>
      <c r="F17" s="19"/>
      <c r="G17" s="20">
        <f t="shared" si="0"/>
        <v>0</v>
      </c>
    </row>
    <row r="18" spans="1:8" ht="20.25" x14ac:dyDescent="0.3">
      <c r="A18" s="11">
        <v>10</v>
      </c>
      <c r="B18" s="12" t="s">
        <v>38</v>
      </c>
      <c r="C18" s="12" t="s">
        <v>39</v>
      </c>
      <c r="D18" s="17">
        <v>7955</v>
      </c>
      <c r="E18" s="18" t="s">
        <v>40</v>
      </c>
      <c r="F18" s="19"/>
      <c r="G18" s="20">
        <f t="shared" si="0"/>
        <v>0</v>
      </c>
    </row>
    <row r="19" spans="1:8" ht="20.25" x14ac:dyDescent="0.3">
      <c r="A19" s="22">
        <v>11</v>
      </c>
      <c r="B19" s="12" t="s">
        <v>41</v>
      </c>
      <c r="C19" s="12" t="s">
        <v>42</v>
      </c>
      <c r="D19" s="17">
        <v>2250</v>
      </c>
      <c r="E19" s="18" t="s">
        <v>40</v>
      </c>
      <c r="F19" s="19"/>
      <c r="G19" s="20">
        <f t="shared" si="0"/>
        <v>0</v>
      </c>
    </row>
    <row r="20" spans="1:8" ht="20.25" x14ac:dyDescent="0.3">
      <c r="A20" s="11">
        <v>12</v>
      </c>
      <c r="B20" s="12" t="s">
        <v>43</v>
      </c>
      <c r="C20" s="12" t="s">
        <v>44</v>
      </c>
      <c r="D20" s="17">
        <v>32585</v>
      </c>
      <c r="E20" s="18" t="s">
        <v>45</v>
      </c>
      <c r="F20" s="19"/>
      <c r="G20" s="20">
        <f t="shared" si="0"/>
        <v>0</v>
      </c>
    </row>
    <row r="21" spans="1:8" ht="20.25" x14ac:dyDescent="0.3">
      <c r="A21" s="11">
        <v>13</v>
      </c>
      <c r="B21" s="12" t="s">
        <v>46</v>
      </c>
      <c r="C21" s="12" t="s">
        <v>47</v>
      </c>
      <c r="D21" s="17">
        <v>18386</v>
      </c>
      <c r="E21" s="18" t="s">
        <v>45</v>
      </c>
      <c r="F21" s="19"/>
      <c r="G21" s="20">
        <f t="shared" si="0"/>
        <v>0</v>
      </c>
    </row>
    <row r="22" spans="1:8" ht="20.25" x14ac:dyDescent="0.3">
      <c r="A22" s="22">
        <v>14</v>
      </c>
      <c r="B22" s="12" t="s">
        <v>48</v>
      </c>
      <c r="C22" s="12" t="s">
        <v>49</v>
      </c>
      <c r="D22" s="17">
        <v>4740</v>
      </c>
      <c r="E22" s="18" t="s">
        <v>45</v>
      </c>
      <c r="F22" s="19"/>
      <c r="G22" s="20">
        <f t="shared" si="0"/>
        <v>0</v>
      </c>
    </row>
    <row r="23" spans="1:8" ht="20.25" x14ac:dyDescent="0.3">
      <c r="A23" s="11">
        <v>15</v>
      </c>
      <c r="B23" s="12" t="s">
        <v>50</v>
      </c>
      <c r="C23" s="12" t="s">
        <v>51</v>
      </c>
      <c r="D23" s="17">
        <v>8648</v>
      </c>
      <c r="E23" s="18" t="s">
        <v>45</v>
      </c>
      <c r="F23" s="19"/>
      <c r="G23" s="20">
        <f t="shared" si="0"/>
        <v>0</v>
      </c>
    </row>
    <row r="24" spans="1:8" ht="20.25" x14ac:dyDescent="0.3">
      <c r="A24" s="11">
        <v>16</v>
      </c>
      <c r="B24" s="12" t="s">
        <v>52</v>
      </c>
      <c r="C24" s="12" t="s">
        <v>53</v>
      </c>
      <c r="D24" s="17">
        <v>9040</v>
      </c>
      <c r="E24" s="18" t="s">
        <v>45</v>
      </c>
      <c r="F24" s="19"/>
      <c r="G24" s="20">
        <f t="shared" si="0"/>
        <v>0</v>
      </c>
    </row>
    <row r="25" spans="1:8" ht="20.25" x14ac:dyDescent="0.3">
      <c r="A25" s="22">
        <v>17</v>
      </c>
      <c r="B25" s="12" t="s">
        <v>54</v>
      </c>
      <c r="C25" s="12" t="s">
        <v>55</v>
      </c>
      <c r="D25" s="17">
        <f>1427+391</f>
        <v>1818</v>
      </c>
      <c r="E25" s="18" t="s">
        <v>56</v>
      </c>
      <c r="F25" s="19"/>
      <c r="G25" s="20">
        <f t="shared" si="0"/>
        <v>0</v>
      </c>
    </row>
    <row r="26" spans="1:8" ht="40.5" x14ac:dyDescent="0.3">
      <c r="A26" s="11">
        <v>18</v>
      </c>
      <c r="B26" s="12" t="s">
        <v>57</v>
      </c>
      <c r="C26" s="21" t="s">
        <v>58</v>
      </c>
      <c r="D26" s="17">
        <v>3921</v>
      </c>
      <c r="E26" s="18" t="s">
        <v>56</v>
      </c>
      <c r="F26" s="19"/>
      <c r="G26" s="20">
        <f t="shared" si="0"/>
        <v>0</v>
      </c>
    </row>
    <row r="27" spans="1:8" ht="20.25" x14ac:dyDescent="0.3">
      <c r="A27" s="11">
        <v>19</v>
      </c>
      <c r="B27" s="12" t="s">
        <v>59</v>
      </c>
      <c r="C27" s="12" t="s">
        <v>60</v>
      </c>
      <c r="D27" s="17">
        <v>52</v>
      </c>
      <c r="E27" s="18" t="s">
        <v>56</v>
      </c>
      <c r="F27" s="19"/>
      <c r="G27" s="20">
        <f t="shared" si="0"/>
        <v>0</v>
      </c>
    </row>
    <row r="28" spans="1:8" ht="20.25" x14ac:dyDescent="0.3">
      <c r="A28" s="22">
        <v>20</v>
      </c>
      <c r="B28" s="12" t="s">
        <v>61</v>
      </c>
      <c r="C28" s="21" t="s">
        <v>62</v>
      </c>
      <c r="D28" s="40">
        <v>80</v>
      </c>
      <c r="E28" s="18" t="s">
        <v>40</v>
      </c>
      <c r="F28" s="19"/>
      <c r="G28" s="20">
        <f t="shared" si="0"/>
        <v>0</v>
      </c>
      <c r="H28" t="s">
        <v>292</v>
      </c>
    </row>
    <row r="29" spans="1:8" ht="20.25" x14ac:dyDescent="0.3">
      <c r="A29" s="11">
        <v>21</v>
      </c>
      <c r="B29" s="12" t="s">
        <v>63</v>
      </c>
      <c r="C29" s="21" t="s">
        <v>64</v>
      </c>
      <c r="D29" s="17">
        <v>29.2</v>
      </c>
      <c r="E29" s="18" t="s">
        <v>40</v>
      </c>
      <c r="F29" s="19"/>
      <c r="G29" s="20">
        <f t="shared" si="0"/>
        <v>0</v>
      </c>
    </row>
    <row r="30" spans="1:8" ht="40.5" x14ac:dyDescent="0.3">
      <c r="A30" s="11">
        <v>22</v>
      </c>
      <c r="B30" s="12" t="s">
        <v>65</v>
      </c>
      <c r="C30" s="21" t="s">
        <v>66</v>
      </c>
      <c r="D30" s="17">
        <v>130</v>
      </c>
      <c r="E30" s="18" t="s">
        <v>26</v>
      </c>
      <c r="F30" s="19"/>
      <c r="G30" s="20">
        <f t="shared" si="0"/>
        <v>0</v>
      </c>
    </row>
    <row r="31" spans="1:8" ht="40.5" x14ac:dyDescent="0.3">
      <c r="A31" s="22">
        <v>23</v>
      </c>
      <c r="B31" s="12" t="s">
        <v>67</v>
      </c>
      <c r="C31" s="21" t="s">
        <v>68</v>
      </c>
      <c r="D31" s="17">
        <f>7+56+48</f>
        <v>111</v>
      </c>
      <c r="E31" s="18" t="s">
        <v>26</v>
      </c>
      <c r="F31" s="19"/>
      <c r="G31" s="20">
        <f t="shared" si="0"/>
        <v>0</v>
      </c>
    </row>
    <row r="32" spans="1:8" ht="40.5" x14ac:dyDescent="0.3">
      <c r="A32" s="11">
        <v>24</v>
      </c>
      <c r="B32" s="12" t="s">
        <v>69</v>
      </c>
      <c r="C32" s="21" t="s">
        <v>70</v>
      </c>
      <c r="D32" s="17">
        <f>3+3</f>
        <v>6</v>
      </c>
      <c r="E32" s="18" t="s">
        <v>26</v>
      </c>
      <c r="F32" s="19"/>
      <c r="G32" s="20">
        <f t="shared" si="0"/>
        <v>0</v>
      </c>
    </row>
    <row r="33" spans="1:8" ht="40.5" x14ac:dyDescent="0.3">
      <c r="A33" s="11">
        <v>25</v>
      </c>
      <c r="B33" s="12" t="s">
        <v>71</v>
      </c>
      <c r="C33" s="21" t="s">
        <v>72</v>
      </c>
      <c r="D33" s="17">
        <f>5+36</f>
        <v>41</v>
      </c>
      <c r="E33" s="18" t="s">
        <v>26</v>
      </c>
      <c r="F33" s="19"/>
      <c r="G33" s="20">
        <f t="shared" si="0"/>
        <v>0</v>
      </c>
    </row>
    <row r="34" spans="1:8" ht="40.5" x14ac:dyDescent="0.3">
      <c r="A34" s="22">
        <v>26</v>
      </c>
      <c r="B34" s="12" t="s">
        <v>73</v>
      </c>
      <c r="C34" s="21" t="s">
        <v>74</v>
      </c>
      <c r="D34" s="17">
        <v>8</v>
      </c>
      <c r="E34" s="18" t="s">
        <v>37</v>
      </c>
      <c r="F34" s="19"/>
      <c r="G34" s="20">
        <f t="shared" si="0"/>
        <v>0</v>
      </c>
    </row>
    <row r="35" spans="1:8" ht="40.5" x14ac:dyDescent="0.3">
      <c r="A35" s="11">
        <v>27</v>
      </c>
      <c r="B35" s="12" t="s">
        <v>75</v>
      </c>
      <c r="C35" s="21" t="s">
        <v>76</v>
      </c>
      <c r="D35" s="17">
        <f>2+2</f>
        <v>4</v>
      </c>
      <c r="E35" s="18" t="s">
        <v>37</v>
      </c>
      <c r="F35" s="19"/>
      <c r="G35" s="20">
        <f t="shared" si="0"/>
        <v>0</v>
      </c>
    </row>
    <row r="36" spans="1:8" ht="20.25" x14ac:dyDescent="0.3">
      <c r="A36" s="11">
        <v>28</v>
      </c>
      <c r="B36" s="12" t="s">
        <v>77</v>
      </c>
      <c r="C36" s="21" t="s">
        <v>78</v>
      </c>
      <c r="D36" s="17">
        <v>508</v>
      </c>
      <c r="E36" s="18" t="s">
        <v>26</v>
      </c>
      <c r="F36" s="19"/>
      <c r="G36" s="20">
        <f t="shared" si="0"/>
        <v>0</v>
      </c>
    </row>
    <row r="37" spans="1:8" ht="20.25" x14ac:dyDescent="0.3">
      <c r="A37" s="22">
        <v>29</v>
      </c>
      <c r="B37" s="12" t="s">
        <v>79</v>
      </c>
      <c r="C37" s="21" t="s">
        <v>80</v>
      </c>
      <c r="D37" s="17">
        <v>100</v>
      </c>
      <c r="E37" s="18" t="s">
        <v>26</v>
      </c>
      <c r="F37" s="19"/>
      <c r="G37" s="20">
        <f t="shared" si="0"/>
        <v>0</v>
      </c>
    </row>
    <row r="38" spans="1:8" ht="20.25" x14ac:dyDescent="0.3">
      <c r="A38" s="11">
        <v>30</v>
      </c>
      <c r="B38" s="12" t="s">
        <v>81</v>
      </c>
      <c r="C38" s="21" t="s">
        <v>82</v>
      </c>
      <c r="D38" s="17">
        <v>6588</v>
      </c>
      <c r="E38" s="18" t="s">
        <v>45</v>
      </c>
      <c r="F38" s="19"/>
      <c r="G38" s="20">
        <f t="shared" si="0"/>
        <v>0</v>
      </c>
    </row>
    <row r="39" spans="1:8" ht="20.25" x14ac:dyDescent="0.3">
      <c r="A39" s="11">
        <v>31</v>
      </c>
      <c r="B39" s="12" t="s">
        <v>83</v>
      </c>
      <c r="C39" s="21" t="s">
        <v>84</v>
      </c>
      <c r="D39" s="17">
        <v>1316</v>
      </c>
      <c r="E39" s="18" t="s">
        <v>45</v>
      </c>
      <c r="F39" s="19"/>
      <c r="G39" s="20">
        <f t="shared" si="0"/>
        <v>0</v>
      </c>
    </row>
    <row r="40" spans="1:8" ht="20.25" x14ac:dyDescent="0.3">
      <c r="A40" s="22">
        <v>32</v>
      </c>
      <c r="B40" s="12" t="s">
        <v>85</v>
      </c>
      <c r="C40" s="21" t="s">
        <v>86</v>
      </c>
      <c r="D40" s="17">
        <v>142</v>
      </c>
      <c r="E40" s="18" t="s">
        <v>87</v>
      </c>
      <c r="F40" s="19"/>
      <c r="G40" s="20">
        <f t="shared" si="0"/>
        <v>0</v>
      </c>
    </row>
    <row r="41" spans="1:8" ht="20.25" x14ac:dyDescent="0.3">
      <c r="A41" s="11">
        <v>33</v>
      </c>
      <c r="B41" s="12" t="s">
        <v>88</v>
      </c>
      <c r="C41" s="21" t="s">
        <v>89</v>
      </c>
      <c r="D41" s="17">
        <v>1843.8</v>
      </c>
      <c r="E41" s="18" t="s">
        <v>26</v>
      </c>
      <c r="F41" s="19"/>
      <c r="G41" s="20">
        <f t="shared" si="0"/>
        <v>0</v>
      </c>
      <c r="H41" t="s">
        <v>292</v>
      </c>
    </row>
    <row r="42" spans="1:8" ht="20.25" x14ac:dyDescent="0.3">
      <c r="A42" s="11">
        <v>34</v>
      </c>
      <c r="B42" s="12" t="s">
        <v>90</v>
      </c>
      <c r="C42" s="21" t="s">
        <v>91</v>
      </c>
      <c r="D42" s="17">
        <v>37.5</v>
      </c>
      <c r="E42" s="18" t="s">
        <v>26</v>
      </c>
      <c r="F42" s="19"/>
      <c r="G42" s="20">
        <f t="shared" si="0"/>
        <v>0</v>
      </c>
    </row>
    <row r="43" spans="1:8" ht="40.5" x14ac:dyDescent="0.3">
      <c r="A43" s="22">
        <v>35</v>
      </c>
      <c r="B43" s="12" t="s">
        <v>92</v>
      </c>
      <c r="C43" s="21" t="s">
        <v>93</v>
      </c>
      <c r="D43" s="17">
        <v>11</v>
      </c>
      <c r="E43" s="18" t="s">
        <v>37</v>
      </c>
      <c r="F43" s="19"/>
      <c r="G43" s="20">
        <f t="shared" si="0"/>
        <v>0</v>
      </c>
    </row>
    <row r="44" spans="1:8" ht="40.5" x14ac:dyDescent="0.3">
      <c r="A44" s="11">
        <v>36</v>
      </c>
      <c r="B44" s="12" t="s">
        <v>94</v>
      </c>
      <c r="C44" s="21" t="s">
        <v>95</v>
      </c>
      <c r="D44" s="17">
        <v>3</v>
      </c>
      <c r="E44" s="18" t="s">
        <v>37</v>
      </c>
      <c r="F44" s="19"/>
      <c r="G44" s="20">
        <f t="shared" si="0"/>
        <v>0</v>
      </c>
    </row>
    <row r="45" spans="1:8" ht="20.25" x14ac:dyDescent="0.3">
      <c r="A45" s="11">
        <v>37</v>
      </c>
      <c r="B45" s="12" t="s">
        <v>96</v>
      </c>
      <c r="C45" s="21" t="s">
        <v>97</v>
      </c>
      <c r="D45" s="17">
        <v>23150</v>
      </c>
      <c r="E45" s="18" t="s">
        <v>45</v>
      </c>
      <c r="F45" s="19"/>
      <c r="G45" s="20">
        <f t="shared" si="0"/>
        <v>0</v>
      </c>
    </row>
    <row r="46" spans="1:8" ht="40.5" x14ac:dyDescent="0.3">
      <c r="A46" s="22">
        <v>38</v>
      </c>
      <c r="B46" s="12" t="s">
        <v>98</v>
      </c>
      <c r="C46" s="21" t="s">
        <v>99</v>
      </c>
      <c r="D46" s="17">
        <v>11.756</v>
      </c>
      <c r="E46" s="18" t="s">
        <v>100</v>
      </c>
      <c r="F46" s="19"/>
      <c r="G46" s="20">
        <f t="shared" si="0"/>
        <v>0</v>
      </c>
    </row>
    <row r="47" spans="1:8" ht="40.5" x14ac:dyDescent="0.3">
      <c r="A47" s="11">
        <v>39</v>
      </c>
      <c r="B47" s="12" t="s">
        <v>101</v>
      </c>
      <c r="C47" s="21" t="s">
        <v>102</v>
      </c>
      <c r="D47" s="17">
        <v>13.112</v>
      </c>
      <c r="E47" s="18" t="s">
        <v>100</v>
      </c>
      <c r="F47" s="19"/>
      <c r="G47" s="20">
        <f t="shared" si="0"/>
        <v>0</v>
      </c>
    </row>
    <row r="48" spans="1:8" ht="20.25" x14ac:dyDescent="0.3">
      <c r="A48" s="11"/>
      <c r="B48" s="12"/>
      <c r="C48" s="23" t="s">
        <v>103</v>
      </c>
      <c r="D48" s="17"/>
      <c r="E48" s="18"/>
      <c r="F48" s="19"/>
      <c r="G48" s="20">
        <f t="shared" si="0"/>
        <v>0</v>
      </c>
    </row>
    <row r="49" spans="1:8" ht="40.5" x14ac:dyDescent="0.3">
      <c r="A49" s="11">
        <v>40</v>
      </c>
      <c r="B49" s="12" t="s">
        <v>104</v>
      </c>
      <c r="C49" s="21" t="s">
        <v>105</v>
      </c>
      <c r="D49" s="17">
        <v>53</v>
      </c>
      <c r="E49" s="18" t="s">
        <v>106</v>
      </c>
      <c r="F49" s="19"/>
      <c r="G49" s="20">
        <f t="shared" si="0"/>
        <v>0</v>
      </c>
    </row>
    <row r="50" spans="1:8" ht="20.25" x14ac:dyDescent="0.3">
      <c r="A50" s="22">
        <v>41</v>
      </c>
      <c r="B50" s="12" t="s">
        <v>107</v>
      </c>
      <c r="C50" s="21" t="s">
        <v>108</v>
      </c>
      <c r="D50" s="17">
        <v>17</v>
      </c>
      <c r="E50" s="18" t="s">
        <v>106</v>
      </c>
      <c r="F50" s="19"/>
      <c r="G50" s="20">
        <f t="shared" si="0"/>
        <v>0</v>
      </c>
    </row>
    <row r="51" spans="1:8" ht="20.25" x14ac:dyDescent="0.3">
      <c r="A51" s="11">
        <v>42</v>
      </c>
      <c r="B51" s="12" t="s">
        <v>109</v>
      </c>
      <c r="C51" s="21" t="s">
        <v>110</v>
      </c>
      <c r="D51" s="17">
        <v>971</v>
      </c>
      <c r="E51" s="18" t="s">
        <v>37</v>
      </c>
      <c r="F51" s="19"/>
      <c r="G51" s="20">
        <f t="shared" si="0"/>
        <v>0</v>
      </c>
    </row>
    <row r="52" spans="1:8" ht="20.25" x14ac:dyDescent="0.3">
      <c r="A52" s="11">
        <v>43</v>
      </c>
      <c r="B52" s="12" t="s">
        <v>111</v>
      </c>
      <c r="C52" s="21" t="s">
        <v>112</v>
      </c>
      <c r="D52" s="17">
        <v>91</v>
      </c>
      <c r="E52" s="18" t="s">
        <v>26</v>
      </c>
      <c r="F52" s="19"/>
      <c r="G52" s="20">
        <f t="shared" si="0"/>
        <v>0</v>
      </c>
    </row>
    <row r="53" spans="1:8" ht="20.25" x14ac:dyDescent="0.3">
      <c r="A53" s="22">
        <v>44</v>
      </c>
      <c r="B53" s="12" t="s">
        <v>113</v>
      </c>
      <c r="C53" s="21" t="s">
        <v>114</v>
      </c>
      <c r="D53" s="17">
        <v>137</v>
      </c>
      <c r="E53" s="18" t="s">
        <v>26</v>
      </c>
      <c r="F53" s="19"/>
      <c r="G53" s="20">
        <f t="shared" si="0"/>
        <v>0</v>
      </c>
    </row>
    <row r="54" spans="1:8" ht="40.5" x14ac:dyDescent="0.3">
      <c r="A54" s="11">
        <v>45</v>
      </c>
      <c r="B54" s="12" t="s">
        <v>115</v>
      </c>
      <c r="C54" s="21" t="s">
        <v>116</v>
      </c>
      <c r="D54" s="17">
        <v>228</v>
      </c>
      <c r="E54" s="18" t="s">
        <v>26</v>
      </c>
      <c r="F54" s="19"/>
      <c r="G54" s="20">
        <f t="shared" si="0"/>
        <v>0</v>
      </c>
    </row>
    <row r="55" spans="1:8" ht="20.25" x14ac:dyDescent="0.3">
      <c r="A55" s="11">
        <v>46</v>
      </c>
      <c r="B55" s="12" t="s">
        <v>117</v>
      </c>
      <c r="C55" s="21" t="s">
        <v>118</v>
      </c>
      <c r="D55" s="17">
        <v>6</v>
      </c>
      <c r="E55" s="18" t="s">
        <v>37</v>
      </c>
      <c r="F55" s="19"/>
      <c r="G55" s="20">
        <f t="shared" si="0"/>
        <v>0</v>
      </c>
    </row>
    <row r="56" spans="1:8" ht="20.25" x14ac:dyDescent="0.3">
      <c r="A56" s="22">
        <v>47</v>
      </c>
      <c r="B56" s="12" t="s">
        <v>119</v>
      </c>
      <c r="C56" s="21" t="s">
        <v>120</v>
      </c>
      <c r="D56" s="17">
        <v>36</v>
      </c>
      <c r="E56" s="18" t="s">
        <v>37</v>
      </c>
      <c r="F56" s="19"/>
      <c r="G56" s="20">
        <f t="shared" si="0"/>
        <v>0</v>
      </c>
    </row>
    <row r="57" spans="1:8" ht="20.25" x14ac:dyDescent="0.3">
      <c r="A57" s="11">
        <v>48</v>
      </c>
      <c r="B57" s="12" t="s">
        <v>121</v>
      </c>
      <c r="C57" s="21" t="s">
        <v>122</v>
      </c>
      <c r="D57" s="17">
        <v>1170</v>
      </c>
      <c r="E57" s="18" t="s">
        <v>26</v>
      </c>
      <c r="F57" s="19"/>
      <c r="G57" s="20">
        <f t="shared" si="0"/>
        <v>0</v>
      </c>
    </row>
    <row r="58" spans="1:8" ht="40.5" x14ac:dyDescent="0.3">
      <c r="A58" s="11">
        <v>49</v>
      </c>
      <c r="B58" s="12" t="s">
        <v>123</v>
      </c>
      <c r="C58" s="21" t="s">
        <v>124</v>
      </c>
      <c r="D58" s="17">
        <v>5.9409999999999998</v>
      </c>
      <c r="E58" s="18" t="s">
        <v>125</v>
      </c>
      <c r="F58" s="19"/>
      <c r="G58" s="20">
        <f t="shared" si="0"/>
        <v>0</v>
      </c>
    </row>
    <row r="59" spans="1:8" ht="40.5" x14ac:dyDescent="0.3">
      <c r="A59" s="22">
        <v>50</v>
      </c>
      <c r="B59" s="12" t="s">
        <v>126</v>
      </c>
      <c r="C59" s="21" t="s">
        <v>127</v>
      </c>
      <c r="D59" s="17">
        <v>5.8129999999999997</v>
      </c>
      <c r="E59" s="18" t="s">
        <v>125</v>
      </c>
      <c r="F59" s="19"/>
      <c r="G59" s="20">
        <f t="shared" si="0"/>
        <v>0</v>
      </c>
    </row>
    <row r="60" spans="1:8" ht="40.5" x14ac:dyDescent="0.3">
      <c r="A60" s="11">
        <v>51</v>
      </c>
      <c r="B60" s="12" t="s">
        <v>128</v>
      </c>
      <c r="C60" s="21" t="s">
        <v>129</v>
      </c>
      <c r="D60" s="17">
        <v>1.1000000000000001</v>
      </c>
      <c r="E60" s="18" t="s">
        <v>100</v>
      </c>
      <c r="F60" s="19"/>
      <c r="G60" s="20">
        <f t="shared" si="0"/>
        <v>0</v>
      </c>
    </row>
    <row r="61" spans="1:8" ht="20.25" x14ac:dyDescent="0.3">
      <c r="A61" s="11"/>
      <c r="B61" s="12"/>
      <c r="C61" s="23" t="s">
        <v>130</v>
      </c>
      <c r="D61" s="17"/>
      <c r="E61" s="18"/>
      <c r="F61" s="19"/>
      <c r="G61" s="20">
        <f t="shared" si="0"/>
        <v>0</v>
      </c>
    </row>
    <row r="62" spans="1:8" ht="20.25" x14ac:dyDescent="0.3">
      <c r="A62" s="11">
        <v>52</v>
      </c>
      <c r="B62" s="12" t="s">
        <v>131</v>
      </c>
      <c r="C62" s="12" t="s">
        <v>132</v>
      </c>
      <c r="D62" s="39">
        <v>193</v>
      </c>
      <c r="E62" s="18" t="s">
        <v>133</v>
      </c>
      <c r="F62" s="19"/>
      <c r="G62" s="20">
        <f t="shared" si="0"/>
        <v>0</v>
      </c>
      <c r="H62" t="s">
        <v>291</v>
      </c>
    </row>
    <row r="63" spans="1:8" ht="20.25" x14ac:dyDescent="0.3">
      <c r="A63" s="22">
        <v>53</v>
      </c>
      <c r="B63" s="12" t="s">
        <v>134</v>
      </c>
      <c r="C63" s="12" t="s">
        <v>135</v>
      </c>
      <c r="D63" s="39">
        <v>49</v>
      </c>
      <c r="E63" s="18" t="s">
        <v>40</v>
      </c>
      <c r="F63" s="19"/>
      <c r="G63" s="20">
        <f t="shared" si="0"/>
        <v>0</v>
      </c>
      <c r="H63" t="s">
        <v>291</v>
      </c>
    </row>
    <row r="64" spans="1:8" ht="20.25" x14ac:dyDescent="0.3">
      <c r="A64" s="11">
        <v>54</v>
      </c>
      <c r="B64" s="12" t="s">
        <v>136</v>
      </c>
      <c r="C64" s="12" t="s">
        <v>137</v>
      </c>
      <c r="D64" s="39">
        <v>14</v>
      </c>
      <c r="E64" s="18" t="s">
        <v>40</v>
      </c>
      <c r="F64" s="19"/>
      <c r="G64" s="20">
        <f t="shared" si="0"/>
        <v>0</v>
      </c>
      <c r="H64" t="s">
        <v>291</v>
      </c>
    </row>
    <row r="65" spans="1:8" ht="20.25" x14ac:dyDescent="0.3">
      <c r="A65" s="11">
        <v>55</v>
      </c>
      <c r="B65" s="12" t="s">
        <v>138</v>
      </c>
      <c r="C65" s="12" t="s">
        <v>139</v>
      </c>
      <c r="D65" s="39">
        <v>23</v>
      </c>
      <c r="E65" s="18" t="s">
        <v>40</v>
      </c>
      <c r="F65" s="19"/>
      <c r="G65" s="20">
        <f t="shared" si="0"/>
        <v>0</v>
      </c>
      <c r="H65" t="s">
        <v>291</v>
      </c>
    </row>
    <row r="66" spans="1:8" ht="20.25" x14ac:dyDescent="0.3">
      <c r="A66" s="22">
        <v>56</v>
      </c>
      <c r="B66" s="12" t="s">
        <v>140</v>
      </c>
      <c r="C66" s="12" t="s">
        <v>141</v>
      </c>
      <c r="D66" s="39">
        <v>9526</v>
      </c>
      <c r="E66" s="18" t="s">
        <v>142</v>
      </c>
      <c r="F66" s="19"/>
      <c r="G66" s="20">
        <f t="shared" si="0"/>
        <v>0</v>
      </c>
      <c r="H66" t="s">
        <v>291</v>
      </c>
    </row>
    <row r="67" spans="1:8" ht="20.25" x14ac:dyDescent="0.3">
      <c r="A67" s="11">
        <v>57</v>
      </c>
      <c r="B67" s="12" t="s">
        <v>143</v>
      </c>
      <c r="C67" s="12" t="s">
        <v>144</v>
      </c>
      <c r="D67" s="39">
        <v>1665</v>
      </c>
      <c r="E67" s="18" t="s">
        <v>142</v>
      </c>
      <c r="F67" s="19"/>
      <c r="G67" s="20">
        <f t="shared" si="0"/>
        <v>0</v>
      </c>
      <c r="H67" t="s">
        <v>291</v>
      </c>
    </row>
    <row r="68" spans="1:8" ht="20.25" x14ac:dyDescent="0.3">
      <c r="A68" s="11">
        <v>58</v>
      </c>
      <c r="B68" s="12" t="s">
        <v>145</v>
      </c>
      <c r="C68" s="12" t="s">
        <v>146</v>
      </c>
      <c r="D68" s="39">
        <v>2409</v>
      </c>
      <c r="E68" s="18" t="s">
        <v>142</v>
      </c>
      <c r="F68" s="19"/>
      <c r="G68" s="20">
        <f t="shared" si="0"/>
        <v>0</v>
      </c>
      <c r="H68" t="s">
        <v>291</v>
      </c>
    </row>
    <row r="69" spans="1:8" ht="20.25" x14ac:dyDescent="0.3">
      <c r="A69" s="11">
        <v>59</v>
      </c>
      <c r="B69" s="12" t="s">
        <v>147</v>
      </c>
      <c r="C69" s="12" t="s">
        <v>148</v>
      </c>
      <c r="D69" s="39">
        <v>163</v>
      </c>
      <c r="E69" s="18" t="s">
        <v>26</v>
      </c>
      <c r="F69" s="19"/>
      <c r="G69" s="20">
        <f t="shared" si="0"/>
        <v>0</v>
      </c>
      <c r="H69" t="s">
        <v>291</v>
      </c>
    </row>
    <row r="70" spans="1:8" ht="20.25" x14ac:dyDescent="0.3">
      <c r="A70" s="11">
        <v>60</v>
      </c>
      <c r="B70" s="12" t="s">
        <v>149</v>
      </c>
      <c r="C70" s="12" t="s">
        <v>150</v>
      </c>
      <c r="D70" s="39">
        <v>1113</v>
      </c>
      <c r="E70" s="18" t="s">
        <v>87</v>
      </c>
      <c r="F70" s="19"/>
      <c r="G70" s="20">
        <f t="shared" si="0"/>
        <v>0</v>
      </c>
      <c r="H70" t="s">
        <v>291</v>
      </c>
    </row>
    <row r="71" spans="1:8" ht="20.25" x14ac:dyDescent="0.3">
      <c r="A71" s="11">
        <v>61</v>
      </c>
      <c r="B71" s="12" t="s">
        <v>151</v>
      </c>
      <c r="C71" s="12" t="s">
        <v>152</v>
      </c>
      <c r="D71" s="39">
        <v>90</v>
      </c>
      <c r="E71" s="18" t="s">
        <v>26</v>
      </c>
      <c r="F71" s="19"/>
      <c r="G71" s="20">
        <f t="shared" si="0"/>
        <v>0</v>
      </c>
      <c r="H71" t="s">
        <v>291</v>
      </c>
    </row>
    <row r="72" spans="1:8" ht="20.25" x14ac:dyDescent="0.3">
      <c r="A72" s="11">
        <v>62</v>
      </c>
      <c r="B72" s="12" t="s">
        <v>153</v>
      </c>
      <c r="C72" s="12" t="s">
        <v>154</v>
      </c>
      <c r="D72" s="39">
        <v>75</v>
      </c>
      <c r="E72" s="18" t="s">
        <v>26</v>
      </c>
      <c r="F72" s="19"/>
      <c r="G72" s="20">
        <f t="shared" si="0"/>
        <v>0</v>
      </c>
      <c r="H72" t="s">
        <v>291</v>
      </c>
    </row>
    <row r="73" spans="1:8" ht="20.25" x14ac:dyDescent="0.3">
      <c r="A73" s="11">
        <v>63</v>
      </c>
      <c r="B73" s="12" t="s">
        <v>155</v>
      </c>
      <c r="C73" s="12" t="s">
        <v>156</v>
      </c>
      <c r="D73" s="39">
        <v>214</v>
      </c>
      <c r="E73" s="18" t="s">
        <v>26</v>
      </c>
      <c r="F73" s="19"/>
      <c r="G73" s="20">
        <f t="shared" si="0"/>
        <v>0</v>
      </c>
      <c r="H73" t="s">
        <v>291</v>
      </c>
    </row>
    <row r="74" spans="1:8" ht="20.25" x14ac:dyDescent="0.3">
      <c r="A74" s="11"/>
      <c r="B74" s="12"/>
      <c r="C74" s="23" t="s">
        <v>157</v>
      </c>
      <c r="D74" s="17"/>
      <c r="E74" s="18"/>
      <c r="F74" s="19"/>
      <c r="G74" s="20">
        <f t="shared" ref="G74:G137" si="1">+F74*D74</f>
        <v>0</v>
      </c>
    </row>
    <row r="75" spans="1:8" ht="20.25" x14ac:dyDescent="0.3">
      <c r="A75" s="11" t="s">
        <v>158</v>
      </c>
      <c r="B75" s="12"/>
      <c r="C75" s="12" t="s">
        <v>159</v>
      </c>
      <c r="D75" s="17">
        <v>2</v>
      </c>
      <c r="E75" s="24" t="s">
        <v>18</v>
      </c>
      <c r="F75" s="19"/>
      <c r="G75" s="20">
        <f t="shared" si="1"/>
        <v>0</v>
      </c>
    </row>
    <row r="76" spans="1:8" ht="20.25" x14ac:dyDescent="0.3">
      <c r="A76" s="11" t="s">
        <v>160</v>
      </c>
      <c r="B76" s="12" t="s">
        <v>138</v>
      </c>
      <c r="C76" s="12" t="s">
        <v>139</v>
      </c>
      <c r="D76" s="17">
        <v>31.7</v>
      </c>
      <c r="E76" s="24" t="s">
        <v>40</v>
      </c>
      <c r="F76" s="19"/>
      <c r="G76" s="20">
        <f t="shared" si="1"/>
        <v>0</v>
      </c>
    </row>
    <row r="77" spans="1:8" ht="20.25" x14ac:dyDescent="0.3">
      <c r="A77" s="11" t="s">
        <v>161</v>
      </c>
      <c r="B77" s="12" t="s">
        <v>143</v>
      </c>
      <c r="C77" s="12" t="s">
        <v>144</v>
      </c>
      <c r="D77" s="17">
        <v>3012</v>
      </c>
      <c r="E77" s="24" t="s">
        <v>142</v>
      </c>
      <c r="F77" s="19"/>
      <c r="G77" s="20">
        <f t="shared" si="1"/>
        <v>0</v>
      </c>
    </row>
    <row r="78" spans="1:8" ht="20.25" x14ac:dyDescent="0.3">
      <c r="A78" s="11" t="s">
        <v>162</v>
      </c>
      <c r="B78" s="12" t="s">
        <v>163</v>
      </c>
      <c r="C78" s="12" t="s">
        <v>164</v>
      </c>
      <c r="D78" s="17">
        <v>43.4</v>
      </c>
      <c r="E78" s="24" t="s">
        <v>56</v>
      </c>
      <c r="F78" s="19"/>
      <c r="G78" s="20">
        <f t="shared" si="1"/>
        <v>0</v>
      </c>
    </row>
    <row r="79" spans="1:8" ht="20.25" x14ac:dyDescent="0.3">
      <c r="A79" s="11"/>
      <c r="B79" s="12"/>
      <c r="C79" s="23" t="s">
        <v>165</v>
      </c>
      <c r="D79" s="17"/>
      <c r="E79" s="18"/>
      <c r="F79" s="19"/>
      <c r="G79" s="20">
        <f t="shared" si="1"/>
        <v>0</v>
      </c>
    </row>
    <row r="80" spans="1:8" ht="20.25" x14ac:dyDescent="0.3">
      <c r="A80" s="11" t="s">
        <v>166</v>
      </c>
      <c r="B80" s="25"/>
      <c r="C80" s="12" t="s">
        <v>167</v>
      </c>
      <c r="D80" s="17">
        <v>4</v>
      </c>
      <c r="E80" s="24" t="s">
        <v>106</v>
      </c>
      <c r="F80" s="19"/>
      <c r="G80" s="20">
        <f t="shared" si="1"/>
        <v>0</v>
      </c>
    </row>
    <row r="81" spans="1:7" ht="20.25" x14ac:dyDescent="0.3">
      <c r="A81" s="11" t="s">
        <v>168</v>
      </c>
      <c r="B81" s="25"/>
      <c r="C81" s="12" t="s">
        <v>169</v>
      </c>
      <c r="D81" s="17">
        <f>24</f>
        <v>24</v>
      </c>
      <c r="E81" s="24" t="s">
        <v>37</v>
      </c>
      <c r="F81" s="19"/>
      <c r="G81" s="20">
        <f t="shared" si="1"/>
        <v>0</v>
      </c>
    </row>
    <row r="82" spans="1:7" ht="20.25" x14ac:dyDescent="0.3">
      <c r="A82" s="11" t="s">
        <v>170</v>
      </c>
      <c r="B82" s="25"/>
      <c r="C82" s="12" t="s">
        <v>171</v>
      </c>
      <c r="D82" s="17">
        <f>9</f>
        <v>9</v>
      </c>
      <c r="E82" s="24" t="s">
        <v>37</v>
      </c>
      <c r="F82" s="19"/>
      <c r="G82" s="20">
        <f t="shared" si="1"/>
        <v>0</v>
      </c>
    </row>
    <row r="83" spans="1:7" ht="20.25" x14ac:dyDescent="0.3">
      <c r="A83" s="11" t="s">
        <v>172</v>
      </c>
      <c r="B83" s="25"/>
      <c r="C83" s="12" t="s">
        <v>173</v>
      </c>
      <c r="D83" s="17">
        <v>261</v>
      </c>
      <c r="E83" s="24" t="s">
        <v>26</v>
      </c>
      <c r="F83" s="19"/>
      <c r="G83" s="20">
        <f t="shared" si="1"/>
        <v>0</v>
      </c>
    </row>
    <row r="84" spans="1:7" ht="20.25" x14ac:dyDescent="0.3">
      <c r="A84" s="11" t="s">
        <v>174</v>
      </c>
      <c r="B84" s="25"/>
      <c r="C84" s="12" t="s">
        <v>175</v>
      </c>
      <c r="D84" s="17">
        <v>203</v>
      </c>
      <c r="E84" s="24" t="s">
        <v>26</v>
      </c>
      <c r="F84" s="19"/>
      <c r="G84" s="20">
        <f t="shared" si="1"/>
        <v>0</v>
      </c>
    </row>
    <row r="85" spans="1:7" ht="20.25" x14ac:dyDescent="0.3">
      <c r="A85" s="11" t="s">
        <v>176</v>
      </c>
      <c r="B85" s="25"/>
      <c r="C85" s="12" t="s">
        <v>177</v>
      </c>
      <c r="D85" s="17">
        <v>2</v>
      </c>
      <c r="E85" s="24" t="s">
        <v>26</v>
      </c>
      <c r="F85" s="19"/>
      <c r="G85" s="20">
        <f t="shared" si="1"/>
        <v>0</v>
      </c>
    </row>
    <row r="86" spans="1:7" ht="20.25" x14ac:dyDescent="0.3">
      <c r="A86" s="11" t="s">
        <v>178</v>
      </c>
      <c r="B86" s="25"/>
      <c r="C86" s="12" t="s">
        <v>179</v>
      </c>
      <c r="D86" s="17">
        <v>43</v>
      </c>
      <c r="E86" s="24" t="s">
        <v>26</v>
      </c>
      <c r="F86" s="19"/>
      <c r="G86" s="20">
        <f t="shared" si="1"/>
        <v>0</v>
      </c>
    </row>
    <row r="87" spans="1:7" ht="20.25" x14ac:dyDescent="0.3">
      <c r="A87" s="11" t="s">
        <v>180</v>
      </c>
      <c r="B87" s="25"/>
      <c r="C87" s="12" t="s">
        <v>181</v>
      </c>
      <c r="D87" s="17">
        <v>4</v>
      </c>
      <c r="E87" s="24" t="s">
        <v>37</v>
      </c>
      <c r="F87" s="19"/>
      <c r="G87" s="20">
        <f t="shared" si="1"/>
        <v>0</v>
      </c>
    </row>
    <row r="88" spans="1:7" ht="20.25" x14ac:dyDescent="0.3">
      <c r="A88" s="11" t="s">
        <v>182</v>
      </c>
      <c r="B88" s="25"/>
      <c r="C88" s="12" t="s">
        <v>183</v>
      </c>
      <c r="D88" s="17">
        <v>4</v>
      </c>
      <c r="E88" s="24" t="s">
        <v>37</v>
      </c>
      <c r="F88" s="19"/>
      <c r="G88" s="20">
        <f t="shared" si="1"/>
        <v>0</v>
      </c>
    </row>
    <row r="89" spans="1:7" ht="20.25" x14ac:dyDescent="0.3">
      <c r="A89" s="11" t="s">
        <v>184</v>
      </c>
      <c r="B89" s="25"/>
      <c r="C89" s="12" t="s">
        <v>185</v>
      </c>
      <c r="D89" s="17">
        <v>1</v>
      </c>
      <c r="E89" s="24" t="s">
        <v>37</v>
      </c>
      <c r="F89" s="19"/>
      <c r="G89" s="20">
        <f t="shared" si="1"/>
        <v>0</v>
      </c>
    </row>
    <row r="90" spans="1:7" ht="20.25" x14ac:dyDescent="0.3">
      <c r="A90" s="26" t="s">
        <v>186</v>
      </c>
      <c r="B90" s="27"/>
      <c r="C90" s="28"/>
      <c r="D90" s="29"/>
      <c r="E90" s="29"/>
      <c r="F90" s="30"/>
      <c r="G90" s="20">
        <f t="shared" si="1"/>
        <v>0</v>
      </c>
    </row>
    <row r="91" spans="1:7" ht="40.5" x14ac:dyDescent="0.3">
      <c r="A91" s="11" t="s">
        <v>187</v>
      </c>
      <c r="B91" s="25"/>
      <c r="C91" s="21" t="s">
        <v>188</v>
      </c>
      <c r="D91" s="17">
        <v>1</v>
      </c>
      <c r="E91" s="24" t="s">
        <v>18</v>
      </c>
      <c r="F91" s="19"/>
      <c r="G91" s="20">
        <f t="shared" si="1"/>
        <v>0</v>
      </c>
    </row>
    <row r="92" spans="1:7" ht="40.5" x14ac:dyDescent="0.3">
      <c r="A92" s="11" t="s">
        <v>189</v>
      </c>
      <c r="B92" s="25"/>
      <c r="C92" s="21" t="s">
        <v>190</v>
      </c>
      <c r="D92" s="17">
        <v>1</v>
      </c>
      <c r="E92" s="24" t="s">
        <v>18</v>
      </c>
      <c r="F92" s="19"/>
      <c r="G92" s="20">
        <f t="shared" si="1"/>
        <v>0</v>
      </c>
    </row>
    <row r="93" spans="1:7" ht="20.25" x14ac:dyDescent="0.3">
      <c r="A93" s="11" t="s">
        <v>191</v>
      </c>
      <c r="B93" s="25"/>
      <c r="C93" s="12" t="s">
        <v>192</v>
      </c>
      <c r="D93" s="17">
        <v>1</v>
      </c>
      <c r="E93" s="24" t="s">
        <v>18</v>
      </c>
      <c r="F93" s="19"/>
      <c r="G93" s="20">
        <f t="shared" si="1"/>
        <v>0</v>
      </c>
    </row>
    <row r="94" spans="1:7" ht="20.25" x14ac:dyDescent="0.3">
      <c r="A94" s="11" t="s">
        <v>193</v>
      </c>
      <c r="B94" s="25"/>
      <c r="C94" s="12" t="s">
        <v>194</v>
      </c>
      <c r="D94" s="17">
        <v>1</v>
      </c>
      <c r="E94" s="24" t="s">
        <v>18</v>
      </c>
      <c r="F94" s="19"/>
      <c r="G94" s="20">
        <f t="shared" si="1"/>
        <v>0</v>
      </c>
    </row>
    <row r="95" spans="1:7" ht="20.25" x14ac:dyDescent="0.3">
      <c r="A95" s="11"/>
      <c r="B95" s="25"/>
      <c r="C95" s="23" t="s">
        <v>195</v>
      </c>
      <c r="D95" s="17"/>
      <c r="E95" s="24"/>
      <c r="F95" s="19"/>
      <c r="G95" s="20">
        <f t="shared" si="1"/>
        <v>0</v>
      </c>
    </row>
    <row r="96" spans="1:7" ht="40.5" x14ac:dyDescent="0.3">
      <c r="A96" s="11" t="s">
        <v>196</v>
      </c>
      <c r="B96" s="25"/>
      <c r="C96" s="21" t="s">
        <v>197</v>
      </c>
      <c r="D96" s="17">
        <v>1</v>
      </c>
      <c r="E96" s="24" t="s">
        <v>37</v>
      </c>
      <c r="F96" s="19"/>
      <c r="G96" s="20">
        <f t="shared" si="1"/>
        <v>0</v>
      </c>
    </row>
    <row r="97" spans="1:7" ht="20.25" x14ac:dyDescent="0.3">
      <c r="A97" s="11" t="s">
        <v>198</v>
      </c>
      <c r="B97" s="25"/>
      <c r="C97" s="21" t="s">
        <v>199</v>
      </c>
      <c r="D97" s="17">
        <v>1</v>
      </c>
      <c r="E97" s="24" t="s">
        <v>37</v>
      </c>
      <c r="F97" s="19"/>
      <c r="G97" s="20">
        <f t="shared" si="1"/>
        <v>0</v>
      </c>
    </row>
    <row r="98" spans="1:7" ht="20.25" x14ac:dyDescent="0.3">
      <c r="A98" s="11" t="s">
        <v>200</v>
      </c>
      <c r="B98" s="25"/>
      <c r="C98" s="21" t="s">
        <v>201</v>
      </c>
      <c r="D98" s="17">
        <v>1</v>
      </c>
      <c r="E98" s="24" t="s">
        <v>18</v>
      </c>
      <c r="F98" s="19"/>
      <c r="G98" s="20">
        <f t="shared" si="1"/>
        <v>0</v>
      </c>
    </row>
    <row r="99" spans="1:7" ht="20.25" x14ac:dyDescent="0.3">
      <c r="A99" s="11" t="s">
        <v>202</v>
      </c>
      <c r="B99" s="25"/>
      <c r="C99" s="21" t="s">
        <v>203</v>
      </c>
      <c r="D99" s="17">
        <v>1</v>
      </c>
      <c r="E99" s="24" t="s">
        <v>18</v>
      </c>
      <c r="F99" s="19"/>
      <c r="G99" s="20">
        <f t="shared" si="1"/>
        <v>0</v>
      </c>
    </row>
    <row r="100" spans="1:7" ht="20.25" x14ac:dyDescent="0.3">
      <c r="A100" s="11" t="s">
        <v>204</v>
      </c>
      <c r="B100" s="25"/>
      <c r="C100" s="21" t="s">
        <v>205</v>
      </c>
      <c r="D100" s="17">
        <v>1</v>
      </c>
      <c r="E100" s="24" t="s">
        <v>18</v>
      </c>
      <c r="F100" s="19"/>
      <c r="G100" s="20">
        <f t="shared" si="1"/>
        <v>0</v>
      </c>
    </row>
    <row r="101" spans="1:7" ht="40.5" x14ac:dyDescent="0.3">
      <c r="A101" s="11" t="s">
        <v>206</v>
      </c>
      <c r="B101" s="25"/>
      <c r="C101" s="21" t="s">
        <v>207</v>
      </c>
      <c r="D101" s="17">
        <v>1</v>
      </c>
      <c r="E101" s="24" t="s">
        <v>18</v>
      </c>
      <c r="F101" s="19"/>
      <c r="G101" s="20">
        <f t="shared" si="1"/>
        <v>0</v>
      </c>
    </row>
    <row r="102" spans="1:7" ht="40.5" x14ac:dyDescent="0.3">
      <c r="A102" s="11" t="s">
        <v>208</v>
      </c>
      <c r="B102" s="25"/>
      <c r="C102" s="21" t="s">
        <v>209</v>
      </c>
      <c r="D102" s="17">
        <v>1</v>
      </c>
      <c r="E102" s="24" t="s">
        <v>18</v>
      </c>
      <c r="F102" s="19"/>
      <c r="G102" s="20">
        <f t="shared" si="1"/>
        <v>0</v>
      </c>
    </row>
    <row r="103" spans="1:7" ht="20.25" x14ac:dyDescent="0.3">
      <c r="A103" s="11" t="s">
        <v>210</v>
      </c>
      <c r="B103" s="25"/>
      <c r="C103" s="21" t="s">
        <v>211</v>
      </c>
      <c r="D103" s="17">
        <v>51</v>
      </c>
      <c r="E103" s="24" t="s">
        <v>26</v>
      </c>
      <c r="F103" s="19"/>
      <c r="G103" s="20">
        <f t="shared" si="1"/>
        <v>0</v>
      </c>
    </row>
    <row r="104" spans="1:7" ht="20.25" x14ac:dyDescent="0.3">
      <c r="A104" s="11" t="s">
        <v>212</v>
      </c>
      <c r="B104" s="25"/>
      <c r="C104" s="21" t="s">
        <v>213</v>
      </c>
      <c r="D104" s="17">
        <v>4</v>
      </c>
      <c r="E104" s="24" t="s">
        <v>37</v>
      </c>
      <c r="F104" s="19"/>
      <c r="G104" s="20">
        <f t="shared" si="1"/>
        <v>0</v>
      </c>
    </row>
    <row r="105" spans="1:7" ht="20.25" x14ac:dyDescent="0.3">
      <c r="A105" s="11"/>
      <c r="B105" s="25"/>
      <c r="C105" s="23" t="s">
        <v>214</v>
      </c>
      <c r="D105" s="17"/>
      <c r="E105" s="24"/>
      <c r="F105" s="19"/>
      <c r="G105" s="20">
        <f t="shared" si="1"/>
        <v>0</v>
      </c>
    </row>
    <row r="106" spans="1:7" ht="20.25" x14ac:dyDescent="0.3">
      <c r="A106" s="11" t="s">
        <v>215</v>
      </c>
      <c r="B106" s="25"/>
      <c r="C106" s="21" t="s">
        <v>216</v>
      </c>
      <c r="D106" s="17">
        <v>3</v>
      </c>
      <c r="E106" s="24" t="s">
        <v>37</v>
      </c>
      <c r="F106" s="19"/>
      <c r="G106" s="20">
        <f t="shared" si="1"/>
        <v>0</v>
      </c>
    </row>
    <row r="107" spans="1:7" ht="20.25" x14ac:dyDescent="0.3">
      <c r="A107" s="11" t="s">
        <v>217</v>
      </c>
      <c r="B107" s="25"/>
      <c r="C107" s="21" t="s">
        <v>218</v>
      </c>
      <c r="D107" s="17">
        <v>1</v>
      </c>
      <c r="E107" s="24" t="s">
        <v>18</v>
      </c>
      <c r="F107" s="19"/>
      <c r="G107" s="20">
        <f t="shared" si="1"/>
        <v>0</v>
      </c>
    </row>
    <row r="108" spans="1:7" ht="20.25" x14ac:dyDescent="0.3">
      <c r="A108" s="11" t="s">
        <v>219</v>
      </c>
      <c r="B108" s="25"/>
      <c r="C108" s="21" t="s">
        <v>220</v>
      </c>
      <c r="D108" s="17">
        <v>2</v>
      </c>
      <c r="E108" s="24" t="s">
        <v>37</v>
      </c>
      <c r="F108" s="19"/>
      <c r="G108" s="20">
        <f t="shared" si="1"/>
        <v>0</v>
      </c>
    </row>
    <row r="109" spans="1:7" ht="20.25" x14ac:dyDescent="0.3">
      <c r="A109" s="11" t="s">
        <v>221</v>
      </c>
      <c r="B109" s="25"/>
      <c r="C109" s="21" t="s">
        <v>222</v>
      </c>
      <c r="D109" s="17">
        <v>14</v>
      </c>
      <c r="E109" s="24" t="s">
        <v>26</v>
      </c>
      <c r="F109" s="19"/>
      <c r="G109" s="20">
        <f t="shared" si="1"/>
        <v>0</v>
      </c>
    </row>
    <row r="110" spans="1:7" ht="20.25" x14ac:dyDescent="0.3">
      <c r="A110" s="11" t="s">
        <v>223</v>
      </c>
      <c r="B110" s="25"/>
      <c r="C110" s="21" t="s">
        <v>211</v>
      </c>
      <c r="D110" s="17">
        <v>20</v>
      </c>
      <c r="E110" s="24" t="s">
        <v>26</v>
      </c>
      <c r="F110" s="19"/>
      <c r="G110" s="20">
        <f t="shared" si="1"/>
        <v>0</v>
      </c>
    </row>
    <row r="111" spans="1:7" ht="20.25" x14ac:dyDescent="0.3">
      <c r="A111" s="11" t="s">
        <v>224</v>
      </c>
      <c r="B111" s="25"/>
      <c r="C111" s="21" t="s">
        <v>225</v>
      </c>
      <c r="D111" s="17">
        <v>117</v>
      </c>
      <c r="E111" s="24" t="s">
        <v>26</v>
      </c>
      <c r="F111" s="19"/>
      <c r="G111" s="20">
        <f t="shared" si="1"/>
        <v>0</v>
      </c>
    </row>
    <row r="112" spans="1:7" ht="20.25" x14ac:dyDescent="0.3">
      <c r="A112" s="11" t="s">
        <v>226</v>
      </c>
      <c r="B112" s="25"/>
      <c r="C112" s="21" t="s">
        <v>227</v>
      </c>
      <c r="D112" s="17">
        <v>124</v>
      </c>
      <c r="E112" s="24" t="s">
        <v>26</v>
      </c>
      <c r="F112" s="19"/>
      <c r="G112" s="20">
        <f t="shared" si="1"/>
        <v>0</v>
      </c>
    </row>
    <row r="113" spans="1:7" ht="20.25" x14ac:dyDescent="0.3">
      <c r="A113" s="11" t="s">
        <v>228</v>
      </c>
      <c r="B113" s="25"/>
      <c r="C113" s="21" t="s">
        <v>229</v>
      </c>
      <c r="D113" s="17">
        <v>3</v>
      </c>
      <c r="E113" s="24" t="s">
        <v>37</v>
      </c>
      <c r="F113" s="19"/>
      <c r="G113" s="20">
        <f t="shared" si="1"/>
        <v>0</v>
      </c>
    </row>
    <row r="114" spans="1:7" ht="20.25" x14ac:dyDescent="0.3">
      <c r="A114" s="11" t="s">
        <v>230</v>
      </c>
      <c r="B114" s="25"/>
      <c r="C114" s="21" t="s">
        <v>231</v>
      </c>
      <c r="D114" s="17">
        <v>4</v>
      </c>
      <c r="E114" s="24" t="s">
        <v>37</v>
      </c>
      <c r="F114" s="19"/>
      <c r="G114" s="20">
        <f t="shared" si="1"/>
        <v>0</v>
      </c>
    </row>
    <row r="115" spans="1:7" ht="20.25" x14ac:dyDescent="0.3">
      <c r="A115" s="11" t="s">
        <v>232</v>
      </c>
      <c r="B115" s="25"/>
      <c r="C115" s="21" t="s">
        <v>233</v>
      </c>
      <c r="D115" s="17">
        <v>3</v>
      </c>
      <c r="E115" s="24" t="s">
        <v>37</v>
      </c>
      <c r="F115" s="19"/>
      <c r="G115" s="20">
        <f t="shared" si="1"/>
        <v>0</v>
      </c>
    </row>
    <row r="116" spans="1:7" ht="20.25" x14ac:dyDescent="0.3">
      <c r="A116" s="11" t="s">
        <v>234</v>
      </c>
      <c r="B116" s="25"/>
      <c r="C116" s="21" t="s">
        <v>235</v>
      </c>
      <c r="D116" s="17">
        <v>1</v>
      </c>
      <c r="E116" s="24" t="s">
        <v>37</v>
      </c>
      <c r="F116" s="19"/>
      <c r="G116" s="20">
        <f t="shared" si="1"/>
        <v>0</v>
      </c>
    </row>
    <row r="117" spans="1:7" ht="20.25" x14ac:dyDescent="0.3">
      <c r="A117" s="11" t="s">
        <v>236</v>
      </c>
      <c r="B117" s="25"/>
      <c r="C117" s="21" t="s">
        <v>237</v>
      </c>
      <c r="D117" s="17">
        <v>1</v>
      </c>
      <c r="E117" s="24" t="s">
        <v>37</v>
      </c>
      <c r="F117" s="19"/>
      <c r="G117" s="20">
        <f t="shared" si="1"/>
        <v>0</v>
      </c>
    </row>
    <row r="118" spans="1:7" ht="20.25" x14ac:dyDescent="0.3">
      <c r="A118" s="11" t="s">
        <v>238</v>
      </c>
      <c r="B118" s="25"/>
      <c r="C118" s="21" t="s">
        <v>213</v>
      </c>
      <c r="D118" s="17">
        <v>8</v>
      </c>
      <c r="E118" s="24" t="s">
        <v>37</v>
      </c>
      <c r="F118" s="19"/>
      <c r="G118" s="20">
        <f t="shared" si="1"/>
        <v>0</v>
      </c>
    </row>
    <row r="119" spans="1:7" ht="20.25" x14ac:dyDescent="0.3">
      <c r="A119" s="11" t="s">
        <v>239</v>
      </c>
      <c r="B119" s="25"/>
      <c r="C119" s="21" t="s">
        <v>240</v>
      </c>
      <c r="D119" s="17">
        <v>13</v>
      </c>
      <c r="E119" s="24" t="s">
        <v>37</v>
      </c>
      <c r="F119" s="19"/>
      <c r="G119" s="20">
        <f t="shared" si="1"/>
        <v>0</v>
      </c>
    </row>
    <row r="120" spans="1:7" ht="20.25" x14ac:dyDescent="0.3">
      <c r="A120" s="11" t="s">
        <v>241</v>
      </c>
      <c r="B120" s="25"/>
      <c r="C120" s="21" t="s">
        <v>242</v>
      </c>
      <c r="D120" s="17">
        <v>1</v>
      </c>
      <c r="E120" s="24" t="s">
        <v>37</v>
      </c>
      <c r="F120" s="19"/>
      <c r="G120" s="20">
        <f t="shared" si="1"/>
        <v>0</v>
      </c>
    </row>
    <row r="121" spans="1:7" ht="20.25" x14ac:dyDescent="0.3">
      <c r="A121" s="11" t="s">
        <v>243</v>
      </c>
      <c r="B121" s="25"/>
      <c r="C121" s="21" t="s">
        <v>244</v>
      </c>
      <c r="D121" s="17">
        <f>12*(113+72+133)</f>
        <v>3816</v>
      </c>
      <c r="E121" s="24" t="s">
        <v>87</v>
      </c>
      <c r="F121" s="19"/>
      <c r="G121" s="20">
        <f t="shared" si="1"/>
        <v>0</v>
      </c>
    </row>
    <row r="122" spans="1:7" ht="20.25" x14ac:dyDescent="0.3">
      <c r="A122" s="11" t="s">
        <v>245</v>
      </c>
      <c r="B122" s="25"/>
      <c r="C122" s="21" t="s">
        <v>246</v>
      </c>
      <c r="D122" s="17">
        <v>1</v>
      </c>
      <c r="E122" s="24" t="s">
        <v>18</v>
      </c>
      <c r="F122" s="19"/>
      <c r="G122" s="20">
        <f t="shared" si="1"/>
        <v>0</v>
      </c>
    </row>
    <row r="123" spans="1:7" ht="20.25" x14ac:dyDescent="0.3">
      <c r="A123" s="11" t="s">
        <v>247</v>
      </c>
      <c r="B123" s="25"/>
      <c r="C123" s="21" t="s">
        <v>248</v>
      </c>
      <c r="D123" s="17">
        <v>1</v>
      </c>
      <c r="E123" s="24" t="s">
        <v>18</v>
      </c>
      <c r="F123" s="19"/>
      <c r="G123" s="20">
        <f t="shared" si="1"/>
        <v>0</v>
      </c>
    </row>
    <row r="124" spans="1:7" ht="20.25" x14ac:dyDescent="0.3">
      <c r="A124" s="11" t="s">
        <v>249</v>
      </c>
      <c r="B124" s="25"/>
      <c r="C124" s="21" t="s">
        <v>250</v>
      </c>
      <c r="D124" s="17">
        <v>54</v>
      </c>
      <c r="E124" s="24" t="s">
        <v>40</v>
      </c>
      <c r="F124" s="19"/>
      <c r="G124" s="20">
        <f t="shared" si="1"/>
        <v>0</v>
      </c>
    </row>
    <row r="125" spans="1:7" ht="20.25" x14ac:dyDescent="0.3">
      <c r="A125" s="11" t="s">
        <v>251</v>
      </c>
      <c r="B125" s="25"/>
      <c r="C125" s="21" t="s">
        <v>252</v>
      </c>
      <c r="D125" s="17">
        <v>1</v>
      </c>
      <c r="E125" s="24" t="s">
        <v>18</v>
      </c>
      <c r="F125" s="19"/>
      <c r="G125" s="20">
        <f t="shared" si="1"/>
        <v>0</v>
      </c>
    </row>
    <row r="126" spans="1:7" ht="40.5" x14ac:dyDescent="0.3">
      <c r="A126" s="11" t="s">
        <v>253</v>
      </c>
      <c r="B126" s="25"/>
      <c r="C126" s="21" t="s">
        <v>254</v>
      </c>
      <c r="D126" s="17">
        <v>1</v>
      </c>
      <c r="E126" s="24" t="s">
        <v>18</v>
      </c>
      <c r="F126" s="19"/>
      <c r="G126" s="20">
        <f t="shared" si="1"/>
        <v>0</v>
      </c>
    </row>
    <row r="127" spans="1:7" ht="20.25" x14ac:dyDescent="0.3">
      <c r="A127" s="11" t="s">
        <v>255</v>
      </c>
      <c r="B127" s="25"/>
      <c r="C127" s="21" t="s">
        <v>256</v>
      </c>
      <c r="D127" s="17">
        <v>1</v>
      </c>
      <c r="E127" s="24" t="s">
        <v>18</v>
      </c>
      <c r="F127" s="19"/>
      <c r="G127" s="20">
        <f t="shared" si="1"/>
        <v>0</v>
      </c>
    </row>
    <row r="128" spans="1:7" ht="20.25" x14ac:dyDescent="0.3">
      <c r="A128" s="11" t="s">
        <v>257</v>
      </c>
      <c r="B128" s="25"/>
      <c r="C128" s="21" t="s">
        <v>258</v>
      </c>
      <c r="D128" s="17">
        <v>1</v>
      </c>
      <c r="E128" s="24" t="s">
        <v>18</v>
      </c>
      <c r="F128" s="19"/>
      <c r="G128" s="20">
        <f t="shared" si="1"/>
        <v>0</v>
      </c>
    </row>
    <row r="129" spans="1:7" ht="20.25" x14ac:dyDescent="0.3">
      <c r="A129" s="11"/>
      <c r="B129" s="25"/>
      <c r="C129" s="23" t="s">
        <v>259</v>
      </c>
      <c r="D129" s="17"/>
      <c r="E129" s="24"/>
      <c r="F129" s="19"/>
      <c r="G129" s="20">
        <f t="shared" si="1"/>
        <v>0</v>
      </c>
    </row>
    <row r="130" spans="1:7" ht="40.5" x14ac:dyDescent="0.3">
      <c r="A130" s="11" t="s">
        <v>260</v>
      </c>
      <c r="B130" s="25"/>
      <c r="C130" s="21" t="s">
        <v>261</v>
      </c>
      <c r="D130" s="17">
        <v>1</v>
      </c>
      <c r="E130" s="24" t="s">
        <v>37</v>
      </c>
      <c r="F130" s="19"/>
      <c r="G130" s="20">
        <f t="shared" si="1"/>
        <v>0</v>
      </c>
    </row>
    <row r="131" spans="1:7" ht="20.25" x14ac:dyDescent="0.3">
      <c r="A131" s="11" t="s">
        <v>262</v>
      </c>
      <c r="B131" s="25"/>
      <c r="C131" s="21" t="s">
        <v>263</v>
      </c>
      <c r="D131" s="17">
        <v>1</v>
      </c>
      <c r="E131" s="24" t="s">
        <v>37</v>
      </c>
      <c r="F131" s="19"/>
      <c r="G131" s="20">
        <f t="shared" si="1"/>
        <v>0</v>
      </c>
    </row>
    <row r="132" spans="1:7" ht="20.25" x14ac:dyDescent="0.3">
      <c r="A132" s="11" t="s">
        <v>264</v>
      </c>
      <c r="B132" s="25"/>
      <c r="C132" s="21" t="s">
        <v>265</v>
      </c>
      <c r="D132" s="17">
        <v>1</v>
      </c>
      <c r="E132" s="24" t="s">
        <v>37</v>
      </c>
      <c r="F132" s="19"/>
      <c r="G132" s="20">
        <f t="shared" si="1"/>
        <v>0</v>
      </c>
    </row>
    <row r="133" spans="1:7" ht="20.25" x14ac:dyDescent="0.3">
      <c r="A133" s="11" t="s">
        <v>266</v>
      </c>
      <c r="B133" s="25"/>
      <c r="C133" s="21" t="s">
        <v>267</v>
      </c>
      <c r="D133" s="17">
        <v>1</v>
      </c>
      <c r="E133" s="24" t="s">
        <v>37</v>
      </c>
      <c r="F133" s="19"/>
      <c r="G133" s="20">
        <f t="shared" si="1"/>
        <v>0</v>
      </c>
    </row>
    <row r="134" spans="1:7" ht="20.25" x14ac:dyDescent="0.3">
      <c r="A134" s="11" t="s">
        <v>268</v>
      </c>
      <c r="B134" s="25"/>
      <c r="C134" s="21" t="s">
        <v>269</v>
      </c>
      <c r="D134" s="17">
        <v>1</v>
      </c>
      <c r="E134" s="24" t="s">
        <v>37</v>
      </c>
      <c r="F134" s="19"/>
      <c r="G134" s="20">
        <f t="shared" si="1"/>
        <v>0</v>
      </c>
    </row>
    <row r="135" spans="1:7" ht="20.25" x14ac:dyDescent="0.3">
      <c r="A135" s="11" t="s">
        <v>270</v>
      </c>
      <c r="B135" s="25"/>
      <c r="C135" s="21" t="s">
        <v>271</v>
      </c>
      <c r="D135" s="17">
        <v>3</v>
      </c>
      <c r="E135" s="24" t="s">
        <v>37</v>
      </c>
      <c r="F135" s="19"/>
      <c r="G135" s="20">
        <f t="shared" si="1"/>
        <v>0</v>
      </c>
    </row>
    <row r="136" spans="1:7" ht="20.25" x14ac:dyDescent="0.3">
      <c r="A136" s="11" t="s">
        <v>272</v>
      </c>
      <c r="B136" s="25"/>
      <c r="C136" s="21" t="s">
        <v>273</v>
      </c>
      <c r="D136" s="17">
        <v>1</v>
      </c>
      <c r="E136" s="24" t="s">
        <v>37</v>
      </c>
      <c r="F136" s="19"/>
      <c r="G136" s="20">
        <f t="shared" si="1"/>
        <v>0</v>
      </c>
    </row>
    <row r="137" spans="1:7" ht="20.25" x14ac:dyDescent="0.3">
      <c r="A137" s="11" t="s">
        <v>274</v>
      </c>
      <c r="B137" s="25"/>
      <c r="C137" s="21" t="s">
        <v>275</v>
      </c>
      <c r="D137" s="17">
        <v>1</v>
      </c>
      <c r="E137" s="24" t="s">
        <v>37</v>
      </c>
      <c r="F137" s="19"/>
      <c r="G137" s="20">
        <f t="shared" si="1"/>
        <v>0</v>
      </c>
    </row>
    <row r="138" spans="1:7" ht="20.25" x14ac:dyDescent="0.3">
      <c r="A138" s="11" t="s">
        <v>276</v>
      </c>
      <c r="B138" s="25"/>
      <c r="C138" s="21" t="s">
        <v>277</v>
      </c>
      <c r="D138" s="17">
        <v>1</v>
      </c>
      <c r="E138" s="24" t="s">
        <v>37</v>
      </c>
      <c r="F138" s="19"/>
      <c r="G138" s="20">
        <f t="shared" ref="G138:G141" si="2">+F138*D138</f>
        <v>0</v>
      </c>
    </row>
    <row r="139" spans="1:7" ht="20.25" x14ac:dyDescent="0.3">
      <c r="A139" s="11" t="s">
        <v>278</v>
      </c>
      <c r="B139" s="25"/>
      <c r="C139" s="21" t="s">
        <v>279</v>
      </c>
      <c r="D139" s="17">
        <v>1</v>
      </c>
      <c r="E139" s="24" t="s">
        <v>18</v>
      </c>
      <c r="F139" s="19"/>
      <c r="G139" s="20">
        <f t="shared" si="2"/>
        <v>0</v>
      </c>
    </row>
    <row r="140" spans="1:7" ht="20.25" x14ac:dyDescent="0.3">
      <c r="A140" s="11" t="s">
        <v>280</v>
      </c>
      <c r="B140" s="25"/>
      <c r="C140" s="21" t="s">
        <v>281</v>
      </c>
      <c r="D140" s="17">
        <v>1</v>
      </c>
      <c r="E140" s="24" t="s">
        <v>18</v>
      </c>
      <c r="F140" s="19"/>
      <c r="G140" s="20">
        <f t="shared" si="2"/>
        <v>0</v>
      </c>
    </row>
    <row r="141" spans="1:7" ht="40.5" x14ac:dyDescent="0.3">
      <c r="A141" s="11" t="s">
        <v>282</v>
      </c>
      <c r="B141" s="31"/>
      <c r="C141" s="21" t="s">
        <v>283</v>
      </c>
      <c r="D141" s="17">
        <v>7</v>
      </c>
      <c r="E141" s="24" t="s">
        <v>37</v>
      </c>
      <c r="F141" s="19"/>
      <c r="G141" s="20">
        <f t="shared" si="2"/>
        <v>0</v>
      </c>
    </row>
    <row r="142" spans="1:7" ht="69.75" x14ac:dyDescent="0.35">
      <c r="A142" s="32"/>
      <c r="B142" s="33"/>
      <c r="C142" s="34" t="s">
        <v>284</v>
      </c>
      <c r="D142" s="35"/>
      <c r="E142" s="36"/>
      <c r="F142" s="37"/>
      <c r="G142" s="38">
        <f>SUM(G9:G141)</f>
        <v>0</v>
      </c>
    </row>
    <row r="143" spans="1:7" ht="40.5" x14ac:dyDescent="0.3">
      <c r="A143" s="32"/>
      <c r="B143" s="33"/>
      <c r="C143" s="23" t="s">
        <v>285</v>
      </c>
      <c r="D143" s="35"/>
      <c r="E143" s="36"/>
      <c r="F143" s="37"/>
      <c r="G143" s="38">
        <f>+G142*0.1</f>
        <v>0</v>
      </c>
    </row>
    <row r="144" spans="1:7" ht="60.75" x14ac:dyDescent="0.3">
      <c r="A144" s="32"/>
      <c r="B144" s="33"/>
      <c r="C144" s="23" t="s">
        <v>286</v>
      </c>
      <c r="D144" s="35"/>
      <c r="E144" s="36"/>
      <c r="F144" s="37"/>
      <c r="G144" s="38">
        <f>SUM(G142:G143)</f>
        <v>0</v>
      </c>
    </row>
  </sheetData>
  <sheetProtection algorithmName="SHA-512" hashValue="WYYPpXJrku89QKnx91yhMhI2IwAUOMuhHitkBT/E4uJf/NSOdxpXf/wwVpnrUERq6sFz9hqHF6JplHQCKAiQjw==" saltValue="SPF+erTWxXFLy4POaFVW2w==" spinCount="100000" sheet="1" objects="1" scenarios="1"/>
  <mergeCells count="5">
    <mergeCell ref="A1:G1"/>
    <mergeCell ref="A2:G2"/>
    <mergeCell ref="A3:G3"/>
    <mergeCell ref="A4:G4"/>
    <mergeCell ref="A5:G5"/>
  </mergeCells>
  <pageMargins left="0.7" right="0.7" top="0.75" bottom="0.75" header="0.3" footer="0.3"/>
  <pageSetup scale="46" firstPageNumber="38" orientation="portrait" useFirstPageNumber="1" horizontalDpi="1200" verticalDpi="1200" r:id="rId1"/>
  <headerFooter>
    <oddFooter>&amp;LBidder:___________________________
Authorized Signature:________________________&amp;R&amp;P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4"/>
  <sheetViews>
    <sheetView tabSelected="1" view="pageBreakPreview" topLeftCell="A3" zoomScale="60" zoomScaleNormal="100" workbookViewId="0">
      <selection activeCell="F18" sqref="F18"/>
    </sheetView>
  </sheetViews>
  <sheetFormatPr defaultRowHeight="15" x14ac:dyDescent="0.25"/>
  <cols>
    <col min="1" max="1" width="9.7109375" customWidth="1"/>
    <col min="2" max="2" width="17.5703125" bestFit="1" customWidth="1"/>
    <col min="3" max="3" width="76.140625" customWidth="1"/>
    <col min="4" max="4" width="12.140625" customWidth="1"/>
    <col min="5" max="5" width="10.85546875" customWidth="1"/>
    <col min="6" max="6" width="31" customWidth="1"/>
    <col min="7" max="7" width="39" customWidth="1"/>
  </cols>
  <sheetData>
    <row r="1" spans="1:7" ht="26.25" x14ac:dyDescent="0.4">
      <c r="A1" s="41" t="s">
        <v>287</v>
      </c>
      <c r="B1" s="41"/>
      <c r="C1" s="41"/>
      <c r="D1" s="41"/>
      <c r="E1" s="41"/>
      <c r="F1" s="41"/>
      <c r="G1" s="41"/>
    </row>
    <row r="2" spans="1:7" ht="26.25" x14ac:dyDescent="0.4">
      <c r="A2" s="41" t="s">
        <v>1</v>
      </c>
      <c r="B2" s="41"/>
      <c r="C2" s="41"/>
      <c r="D2" s="41"/>
      <c r="E2" s="41"/>
      <c r="F2" s="41"/>
      <c r="G2" s="41"/>
    </row>
    <row r="3" spans="1:7" ht="26.25" x14ac:dyDescent="0.4">
      <c r="A3" s="42" t="s">
        <v>2</v>
      </c>
      <c r="B3" s="42"/>
      <c r="C3" s="42"/>
      <c r="D3" s="42"/>
      <c r="E3" s="42"/>
      <c r="F3" s="42"/>
      <c r="G3" s="42"/>
    </row>
    <row r="4" spans="1:7" ht="26.25" x14ac:dyDescent="0.4">
      <c r="A4" s="42" t="s">
        <v>3</v>
      </c>
      <c r="B4" s="42"/>
      <c r="C4" s="42"/>
      <c r="D4" s="42"/>
      <c r="E4" s="42"/>
      <c r="F4" s="42"/>
      <c r="G4" s="42"/>
    </row>
    <row r="5" spans="1:7" ht="27" thickBot="1" x14ac:dyDescent="0.45">
      <c r="A5" s="41" t="s">
        <v>288</v>
      </c>
      <c r="B5" s="41"/>
      <c r="C5" s="41"/>
      <c r="D5" s="41"/>
      <c r="E5" s="41"/>
      <c r="F5" s="41"/>
      <c r="G5" s="41"/>
    </row>
    <row r="6" spans="1:7" ht="18.75" thickTop="1" x14ac:dyDescent="0.25">
      <c r="A6" s="1" t="s">
        <v>5</v>
      </c>
      <c r="B6" s="2" t="s">
        <v>6</v>
      </c>
      <c r="C6" s="3"/>
      <c r="D6" s="4"/>
      <c r="E6" s="5"/>
      <c r="F6" s="5" t="s">
        <v>7</v>
      </c>
      <c r="G6" s="5" t="s">
        <v>8</v>
      </c>
    </row>
    <row r="7" spans="1:7" ht="18" x14ac:dyDescent="0.25">
      <c r="A7" s="6" t="s">
        <v>9</v>
      </c>
      <c r="B7" s="7" t="s">
        <v>5</v>
      </c>
      <c r="C7" s="8" t="s">
        <v>10</v>
      </c>
      <c r="D7" s="9" t="s">
        <v>11</v>
      </c>
      <c r="E7" s="10" t="s">
        <v>12</v>
      </c>
      <c r="F7" s="10" t="s">
        <v>13</v>
      </c>
      <c r="G7" s="10" t="s">
        <v>14</v>
      </c>
    </row>
    <row r="8" spans="1:7" ht="20.25" x14ac:dyDescent="0.3">
      <c r="A8" s="11"/>
      <c r="B8" s="12"/>
      <c r="C8" s="13" t="s">
        <v>15</v>
      </c>
      <c r="D8" s="11"/>
      <c r="E8" s="14"/>
      <c r="F8" s="15"/>
      <c r="G8" s="16"/>
    </row>
    <row r="9" spans="1:7" ht="20.25" x14ac:dyDescent="0.3">
      <c r="A9" s="11">
        <v>1</v>
      </c>
      <c r="B9" s="12" t="s">
        <v>16</v>
      </c>
      <c r="C9" s="12" t="s">
        <v>17</v>
      </c>
      <c r="D9" s="17">
        <v>1</v>
      </c>
      <c r="E9" s="18" t="s">
        <v>18</v>
      </c>
      <c r="F9" s="19"/>
      <c r="G9" s="20">
        <f>+F9*D9</f>
        <v>0</v>
      </c>
    </row>
    <row r="10" spans="1:7" ht="20.25" x14ac:dyDescent="0.3">
      <c r="A10" s="11">
        <v>2</v>
      </c>
      <c r="B10" s="12" t="s">
        <v>19</v>
      </c>
      <c r="C10" s="12" t="s">
        <v>20</v>
      </c>
      <c r="D10" s="17">
        <v>1</v>
      </c>
      <c r="E10" s="18" t="s">
        <v>18</v>
      </c>
      <c r="F10" s="19"/>
      <c r="G10" s="20">
        <f t="shared" ref="G10:G73" si="0">+F10*D10</f>
        <v>0</v>
      </c>
    </row>
    <row r="11" spans="1:7" ht="20.25" x14ac:dyDescent="0.3">
      <c r="A11" s="11">
        <v>3</v>
      </c>
      <c r="B11" s="12" t="s">
        <v>21</v>
      </c>
      <c r="C11" s="12" t="s">
        <v>22</v>
      </c>
      <c r="D11" s="17">
        <v>189750</v>
      </c>
      <c r="E11" s="18" t="s">
        <v>23</v>
      </c>
      <c r="F11" s="19"/>
      <c r="G11" s="20">
        <f t="shared" si="0"/>
        <v>0</v>
      </c>
    </row>
    <row r="12" spans="1:7" ht="20.25" x14ac:dyDescent="0.3">
      <c r="A12" s="11">
        <v>4</v>
      </c>
      <c r="B12" s="12" t="s">
        <v>24</v>
      </c>
      <c r="C12" s="12" t="s">
        <v>25</v>
      </c>
      <c r="D12" s="17">
        <v>287.5</v>
      </c>
      <c r="E12" s="18" t="s">
        <v>26</v>
      </c>
      <c r="F12" s="19"/>
      <c r="G12" s="20">
        <f t="shared" si="0"/>
        <v>0</v>
      </c>
    </row>
    <row r="13" spans="1:7" ht="40.5" x14ac:dyDescent="0.3">
      <c r="A13" s="11">
        <v>5</v>
      </c>
      <c r="B13" s="12" t="s">
        <v>27</v>
      </c>
      <c r="C13" s="21" t="s">
        <v>28</v>
      </c>
      <c r="D13" s="17">
        <v>13800</v>
      </c>
      <c r="E13" s="18" t="s">
        <v>23</v>
      </c>
      <c r="F13" s="19"/>
      <c r="G13" s="20">
        <f t="shared" si="0"/>
        <v>0</v>
      </c>
    </row>
    <row r="14" spans="1:7" ht="20.25" x14ac:dyDescent="0.3">
      <c r="A14" s="11">
        <v>6</v>
      </c>
      <c r="B14" s="12" t="s">
        <v>29</v>
      </c>
      <c r="C14" s="12" t="s">
        <v>30</v>
      </c>
      <c r="D14" s="17">
        <v>29100</v>
      </c>
      <c r="E14" s="18" t="s">
        <v>26</v>
      </c>
      <c r="F14" s="19"/>
      <c r="G14" s="20">
        <f t="shared" si="0"/>
        <v>0</v>
      </c>
    </row>
    <row r="15" spans="1:7" ht="20.25" x14ac:dyDescent="0.3">
      <c r="A15" s="11">
        <v>7</v>
      </c>
      <c r="B15" s="12" t="s">
        <v>31</v>
      </c>
      <c r="C15" s="12" t="s">
        <v>32</v>
      </c>
      <c r="D15" s="17">
        <v>850</v>
      </c>
      <c r="E15" s="18" t="s">
        <v>26</v>
      </c>
      <c r="F15" s="19"/>
      <c r="G15" s="20">
        <f t="shared" si="0"/>
        <v>0</v>
      </c>
    </row>
    <row r="16" spans="1:7" ht="20.25" x14ac:dyDescent="0.3">
      <c r="A16" s="22">
        <v>8</v>
      </c>
      <c r="B16" s="12" t="s">
        <v>33</v>
      </c>
      <c r="C16" s="12" t="s">
        <v>34</v>
      </c>
      <c r="D16" s="17">
        <v>1</v>
      </c>
      <c r="E16" s="18" t="s">
        <v>18</v>
      </c>
      <c r="F16" s="19"/>
      <c r="G16" s="20">
        <f t="shared" si="0"/>
        <v>0</v>
      </c>
    </row>
    <row r="17" spans="1:8" ht="20.25" x14ac:dyDescent="0.3">
      <c r="A17" s="11">
        <v>9</v>
      </c>
      <c r="B17" s="12" t="s">
        <v>35</v>
      </c>
      <c r="C17" s="12" t="s">
        <v>36</v>
      </c>
      <c r="D17" s="17">
        <v>16</v>
      </c>
      <c r="E17" s="18" t="s">
        <v>37</v>
      </c>
      <c r="F17" s="19"/>
      <c r="G17" s="20">
        <f t="shared" si="0"/>
        <v>0</v>
      </c>
    </row>
    <row r="18" spans="1:8" ht="20.25" x14ac:dyDescent="0.3">
      <c r="A18" s="11">
        <v>10</v>
      </c>
      <c r="B18" s="12" t="s">
        <v>38</v>
      </c>
      <c r="C18" s="12" t="s">
        <v>39</v>
      </c>
      <c r="D18" s="17">
        <v>7955</v>
      </c>
      <c r="E18" s="18" t="s">
        <v>40</v>
      </c>
      <c r="F18" s="19"/>
      <c r="G18" s="20">
        <f t="shared" si="0"/>
        <v>0</v>
      </c>
    </row>
    <row r="19" spans="1:8" ht="20.25" x14ac:dyDescent="0.3">
      <c r="A19" s="22">
        <v>11</v>
      </c>
      <c r="B19" s="12" t="s">
        <v>41</v>
      </c>
      <c r="C19" s="12" t="s">
        <v>42</v>
      </c>
      <c r="D19" s="17">
        <v>2250</v>
      </c>
      <c r="E19" s="18" t="s">
        <v>40</v>
      </c>
      <c r="F19" s="19"/>
      <c r="G19" s="20">
        <f t="shared" si="0"/>
        <v>0</v>
      </c>
    </row>
    <row r="20" spans="1:8" ht="20.25" x14ac:dyDescent="0.3">
      <c r="A20" s="11">
        <v>12</v>
      </c>
      <c r="B20" s="12" t="s">
        <v>43</v>
      </c>
      <c r="C20" s="12" t="s">
        <v>44</v>
      </c>
      <c r="D20" s="17">
        <v>32585</v>
      </c>
      <c r="E20" s="18" t="s">
        <v>45</v>
      </c>
      <c r="F20" s="19"/>
      <c r="G20" s="20">
        <f t="shared" si="0"/>
        <v>0</v>
      </c>
    </row>
    <row r="21" spans="1:8" ht="20.25" x14ac:dyDescent="0.3">
      <c r="A21" s="11">
        <v>13</v>
      </c>
      <c r="B21" s="12" t="s">
        <v>46</v>
      </c>
      <c r="C21" s="12" t="s">
        <v>47</v>
      </c>
      <c r="D21" s="17">
        <v>18386</v>
      </c>
      <c r="E21" s="18" t="s">
        <v>45</v>
      </c>
      <c r="F21" s="19"/>
      <c r="G21" s="20">
        <f t="shared" si="0"/>
        <v>0</v>
      </c>
    </row>
    <row r="22" spans="1:8" ht="20.25" x14ac:dyDescent="0.3">
      <c r="A22" s="22">
        <v>14</v>
      </c>
      <c r="B22" s="12" t="s">
        <v>48</v>
      </c>
      <c r="C22" s="12" t="s">
        <v>49</v>
      </c>
      <c r="D22" s="17">
        <v>4740</v>
      </c>
      <c r="E22" s="18" t="s">
        <v>45</v>
      </c>
      <c r="F22" s="19"/>
      <c r="G22" s="20">
        <f t="shared" si="0"/>
        <v>0</v>
      </c>
    </row>
    <row r="23" spans="1:8" ht="20.25" x14ac:dyDescent="0.3">
      <c r="A23" s="11">
        <v>15</v>
      </c>
      <c r="B23" s="12" t="s">
        <v>50</v>
      </c>
      <c r="C23" s="12" t="s">
        <v>51</v>
      </c>
      <c r="D23" s="17">
        <v>8648</v>
      </c>
      <c r="E23" s="18" t="s">
        <v>45</v>
      </c>
      <c r="F23" s="19"/>
      <c r="G23" s="20">
        <f t="shared" si="0"/>
        <v>0</v>
      </c>
    </row>
    <row r="24" spans="1:8" ht="20.25" x14ac:dyDescent="0.3">
      <c r="A24" s="11">
        <v>16</v>
      </c>
      <c r="B24" s="12" t="s">
        <v>52</v>
      </c>
      <c r="C24" s="12" t="s">
        <v>53</v>
      </c>
      <c r="D24" s="17">
        <v>9040</v>
      </c>
      <c r="E24" s="18" t="s">
        <v>45</v>
      </c>
      <c r="F24" s="19"/>
      <c r="G24" s="20">
        <f t="shared" si="0"/>
        <v>0</v>
      </c>
    </row>
    <row r="25" spans="1:8" ht="20.25" x14ac:dyDescent="0.3">
      <c r="A25" s="22">
        <v>17</v>
      </c>
      <c r="B25" s="12" t="s">
        <v>54</v>
      </c>
      <c r="C25" s="12" t="s">
        <v>55</v>
      </c>
      <c r="D25" s="17">
        <f>1427+391</f>
        <v>1818</v>
      </c>
      <c r="E25" s="18" t="s">
        <v>56</v>
      </c>
      <c r="F25" s="19"/>
      <c r="G25" s="20">
        <f t="shared" si="0"/>
        <v>0</v>
      </c>
    </row>
    <row r="26" spans="1:8" ht="40.5" x14ac:dyDescent="0.3">
      <c r="A26" s="11">
        <v>18</v>
      </c>
      <c r="B26" s="12" t="s">
        <v>57</v>
      </c>
      <c r="C26" s="21" t="s">
        <v>58</v>
      </c>
      <c r="D26" s="17">
        <v>3921</v>
      </c>
      <c r="E26" s="18" t="s">
        <v>56</v>
      </c>
      <c r="F26" s="19"/>
      <c r="G26" s="20">
        <f t="shared" si="0"/>
        <v>0</v>
      </c>
    </row>
    <row r="27" spans="1:8" ht="20.25" x14ac:dyDescent="0.3">
      <c r="A27" s="11">
        <v>19</v>
      </c>
      <c r="B27" s="12" t="s">
        <v>59</v>
      </c>
      <c r="C27" s="12" t="s">
        <v>60</v>
      </c>
      <c r="D27" s="17">
        <v>52</v>
      </c>
      <c r="E27" s="18" t="s">
        <v>56</v>
      </c>
      <c r="F27" s="19"/>
      <c r="G27" s="20">
        <f t="shared" si="0"/>
        <v>0</v>
      </c>
    </row>
    <row r="28" spans="1:8" ht="20.25" x14ac:dyDescent="0.3">
      <c r="A28" s="22">
        <v>20</v>
      </c>
      <c r="B28" s="12" t="s">
        <v>61</v>
      </c>
      <c r="C28" s="21" t="s">
        <v>62</v>
      </c>
      <c r="D28" s="40">
        <v>80</v>
      </c>
      <c r="E28" s="18" t="s">
        <v>40</v>
      </c>
      <c r="F28" s="19"/>
      <c r="G28" s="20">
        <f t="shared" si="0"/>
        <v>0</v>
      </c>
      <c r="H28" t="s">
        <v>292</v>
      </c>
    </row>
    <row r="29" spans="1:8" ht="20.25" x14ac:dyDescent="0.3">
      <c r="A29" s="11">
        <v>21</v>
      </c>
      <c r="B29" s="12" t="s">
        <v>63</v>
      </c>
      <c r="C29" s="21" t="s">
        <v>64</v>
      </c>
      <c r="D29" s="17">
        <v>29.2</v>
      </c>
      <c r="E29" s="18" t="s">
        <v>40</v>
      </c>
      <c r="F29" s="19"/>
      <c r="G29" s="20">
        <f t="shared" si="0"/>
        <v>0</v>
      </c>
    </row>
    <row r="30" spans="1:8" ht="40.5" x14ac:dyDescent="0.3">
      <c r="A30" s="11">
        <v>22</v>
      </c>
      <c r="B30" s="12" t="s">
        <v>65</v>
      </c>
      <c r="C30" s="21" t="s">
        <v>66</v>
      </c>
      <c r="D30" s="17">
        <v>130</v>
      </c>
      <c r="E30" s="18" t="s">
        <v>26</v>
      </c>
      <c r="F30" s="19"/>
      <c r="G30" s="20">
        <f t="shared" si="0"/>
        <v>0</v>
      </c>
    </row>
    <row r="31" spans="1:8" ht="40.5" x14ac:dyDescent="0.3">
      <c r="A31" s="22">
        <v>23</v>
      </c>
      <c r="B31" s="12" t="s">
        <v>67</v>
      </c>
      <c r="C31" s="21" t="s">
        <v>68</v>
      </c>
      <c r="D31" s="17">
        <f>7+56+48</f>
        <v>111</v>
      </c>
      <c r="E31" s="18" t="s">
        <v>26</v>
      </c>
      <c r="F31" s="19"/>
      <c r="G31" s="20">
        <f t="shared" si="0"/>
        <v>0</v>
      </c>
    </row>
    <row r="32" spans="1:8" ht="40.5" x14ac:dyDescent="0.3">
      <c r="A32" s="11">
        <v>24</v>
      </c>
      <c r="B32" s="12" t="s">
        <v>69</v>
      </c>
      <c r="C32" s="21" t="s">
        <v>70</v>
      </c>
      <c r="D32" s="17">
        <f>3+3</f>
        <v>6</v>
      </c>
      <c r="E32" s="18" t="s">
        <v>26</v>
      </c>
      <c r="F32" s="19"/>
      <c r="G32" s="20">
        <f t="shared" si="0"/>
        <v>0</v>
      </c>
    </row>
    <row r="33" spans="1:8" ht="40.5" x14ac:dyDescent="0.3">
      <c r="A33" s="11">
        <v>25</v>
      </c>
      <c r="B33" s="12" t="s">
        <v>71</v>
      </c>
      <c r="C33" s="21" t="s">
        <v>72</v>
      </c>
      <c r="D33" s="17">
        <f>5+36</f>
        <v>41</v>
      </c>
      <c r="E33" s="18" t="s">
        <v>26</v>
      </c>
      <c r="F33" s="19"/>
      <c r="G33" s="20">
        <f t="shared" si="0"/>
        <v>0</v>
      </c>
    </row>
    <row r="34" spans="1:8" ht="40.5" x14ac:dyDescent="0.3">
      <c r="A34" s="22">
        <v>26</v>
      </c>
      <c r="B34" s="12" t="s">
        <v>73</v>
      </c>
      <c r="C34" s="21" t="s">
        <v>74</v>
      </c>
      <c r="D34" s="17">
        <v>8</v>
      </c>
      <c r="E34" s="18" t="s">
        <v>37</v>
      </c>
      <c r="F34" s="19"/>
      <c r="G34" s="20">
        <f t="shared" si="0"/>
        <v>0</v>
      </c>
    </row>
    <row r="35" spans="1:8" ht="40.5" x14ac:dyDescent="0.3">
      <c r="A35" s="11">
        <v>27</v>
      </c>
      <c r="B35" s="12" t="s">
        <v>75</v>
      </c>
      <c r="C35" s="21" t="s">
        <v>76</v>
      </c>
      <c r="D35" s="17">
        <f>2+2</f>
        <v>4</v>
      </c>
      <c r="E35" s="18" t="s">
        <v>37</v>
      </c>
      <c r="F35" s="19"/>
      <c r="G35" s="20">
        <f t="shared" si="0"/>
        <v>0</v>
      </c>
    </row>
    <row r="36" spans="1:8" ht="20.25" x14ac:dyDescent="0.3">
      <c r="A36" s="11">
        <v>28</v>
      </c>
      <c r="B36" s="12" t="s">
        <v>77</v>
      </c>
      <c r="C36" s="21" t="s">
        <v>78</v>
      </c>
      <c r="D36" s="17">
        <v>508</v>
      </c>
      <c r="E36" s="18" t="s">
        <v>26</v>
      </c>
      <c r="F36" s="19"/>
      <c r="G36" s="20">
        <f t="shared" si="0"/>
        <v>0</v>
      </c>
    </row>
    <row r="37" spans="1:8" ht="20.25" x14ac:dyDescent="0.3">
      <c r="A37" s="22">
        <v>29</v>
      </c>
      <c r="B37" s="12" t="s">
        <v>79</v>
      </c>
      <c r="C37" s="21" t="s">
        <v>80</v>
      </c>
      <c r="D37" s="17">
        <v>100</v>
      </c>
      <c r="E37" s="18" t="s">
        <v>26</v>
      </c>
      <c r="F37" s="19"/>
      <c r="G37" s="20">
        <f t="shared" si="0"/>
        <v>0</v>
      </c>
    </row>
    <row r="38" spans="1:8" ht="20.25" x14ac:dyDescent="0.3">
      <c r="A38" s="11">
        <v>30</v>
      </c>
      <c r="B38" s="12" t="s">
        <v>81</v>
      </c>
      <c r="C38" s="21" t="s">
        <v>82</v>
      </c>
      <c r="D38" s="17">
        <v>6588</v>
      </c>
      <c r="E38" s="18" t="s">
        <v>45</v>
      </c>
      <c r="F38" s="19"/>
      <c r="G38" s="20">
        <f t="shared" si="0"/>
        <v>0</v>
      </c>
    </row>
    <row r="39" spans="1:8" ht="20.25" x14ac:dyDescent="0.3">
      <c r="A39" s="11">
        <v>31</v>
      </c>
      <c r="B39" s="12" t="s">
        <v>83</v>
      </c>
      <c r="C39" s="21" t="s">
        <v>84</v>
      </c>
      <c r="D39" s="17">
        <v>1316</v>
      </c>
      <c r="E39" s="18" t="s">
        <v>45</v>
      </c>
      <c r="F39" s="19"/>
      <c r="G39" s="20">
        <f t="shared" si="0"/>
        <v>0</v>
      </c>
    </row>
    <row r="40" spans="1:8" ht="20.25" x14ac:dyDescent="0.3">
      <c r="A40" s="22">
        <v>32</v>
      </c>
      <c r="B40" s="12" t="s">
        <v>85</v>
      </c>
      <c r="C40" s="21" t="s">
        <v>86</v>
      </c>
      <c r="D40" s="17">
        <v>142</v>
      </c>
      <c r="E40" s="18" t="s">
        <v>87</v>
      </c>
      <c r="F40" s="19"/>
      <c r="G40" s="20">
        <f t="shared" si="0"/>
        <v>0</v>
      </c>
    </row>
    <row r="41" spans="1:8" ht="20.25" x14ac:dyDescent="0.3">
      <c r="A41" s="11">
        <v>33</v>
      </c>
      <c r="B41" s="12" t="s">
        <v>88</v>
      </c>
      <c r="C41" s="21" t="s">
        <v>89</v>
      </c>
      <c r="D41" s="17">
        <v>1843.8</v>
      </c>
      <c r="E41" s="18" t="s">
        <v>26</v>
      </c>
      <c r="F41" s="19"/>
      <c r="G41" s="20">
        <f t="shared" si="0"/>
        <v>0</v>
      </c>
      <c r="H41" t="s">
        <v>292</v>
      </c>
    </row>
    <row r="42" spans="1:8" ht="20.25" x14ac:dyDescent="0.3">
      <c r="A42" s="11">
        <v>34</v>
      </c>
      <c r="B42" s="12" t="s">
        <v>90</v>
      </c>
      <c r="C42" s="21" t="s">
        <v>91</v>
      </c>
      <c r="D42" s="17">
        <v>37.5</v>
      </c>
      <c r="E42" s="18" t="s">
        <v>26</v>
      </c>
      <c r="F42" s="19"/>
      <c r="G42" s="20">
        <f t="shared" si="0"/>
        <v>0</v>
      </c>
    </row>
    <row r="43" spans="1:8" ht="40.5" x14ac:dyDescent="0.3">
      <c r="A43" s="22">
        <v>35</v>
      </c>
      <c r="B43" s="12" t="s">
        <v>92</v>
      </c>
      <c r="C43" s="21" t="s">
        <v>93</v>
      </c>
      <c r="D43" s="17">
        <v>11</v>
      </c>
      <c r="E43" s="18" t="s">
        <v>37</v>
      </c>
      <c r="F43" s="19"/>
      <c r="G43" s="20">
        <f t="shared" si="0"/>
        <v>0</v>
      </c>
    </row>
    <row r="44" spans="1:8" ht="40.5" x14ac:dyDescent="0.3">
      <c r="A44" s="11">
        <v>36</v>
      </c>
      <c r="B44" s="12" t="s">
        <v>94</v>
      </c>
      <c r="C44" s="21" t="s">
        <v>95</v>
      </c>
      <c r="D44" s="17">
        <v>3</v>
      </c>
      <c r="E44" s="18" t="s">
        <v>37</v>
      </c>
      <c r="F44" s="19"/>
      <c r="G44" s="20">
        <f t="shared" si="0"/>
        <v>0</v>
      </c>
    </row>
    <row r="45" spans="1:8" ht="20.25" x14ac:dyDescent="0.3">
      <c r="A45" s="11">
        <v>37</v>
      </c>
      <c r="B45" s="12" t="s">
        <v>96</v>
      </c>
      <c r="C45" s="21" t="s">
        <v>97</v>
      </c>
      <c r="D45" s="17">
        <v>23150</v>
      </c>
      <c r="E45" s="18" t="s">
        <v>45</v>
      </c>
      <c r="F45" s="19"/>
      <c r="G45" s="20">
        <f t="shared" si="0"/>
        <v>0</v>
      </c>
    </row>
    <row r="46" spans="1:8" ht="40.5" x14ac:dyDescent="0.3">
      <c r="A46" s="22">
        <v>38</v>
      </c>
      <c r="B46" s="12" t="s">
        <v>98</v>
      </c>
      <c r="C46" s="21" t="s">
        <v>99</v>
      </c>
      <c r="D46" s="17">
        <v>11.756</v>
      </c>
      <c r="E46" s="18" t="s">
        <v>100</v>
      </c>
      <c r="F46" s="19"/>
      <c r="G46" s="20">
        <f t="shared" si="0"/>
        <v>0</v>
      </c>
    </row>
    <row r="47" spans="1:8" ht="40.5" x14ac:dyDescent="0.3">
      <c r="A47" s="11">
        <v>39</v>
      </c>
      <c r="B47" s="12" t="s">
        <v>101</v>
      </c>
      <c r="C47" s="21" t="s">
        <v>102</v>
      </c>
      <c r="D47" s="17">
        <v>13.112</v>
      </c>
      <c r="E47" s="18" t="s">
        <v>100</v>
      </c>
      <c r="F47" s="19"/>
      <c r="G47" s="20">
        <f t="shared" si="0"/>
        <v>0</v>
      </c>
    </row>
    <row r="48" spans="1:8" ht="20.25" x14ac:dyDescent="0.3">
      <c r="A48" s="11"/>
      <c r="B48" s="12"/>
      <c r="C48" s="23" t="s">
        <v>103</v>
      </c>
      <c r="D48" s="17"/>
      <c r="E48" s="18"/>
      <c r="F48" s="19"/>
      <c r="G48" s="20">
        <f t="shared" si="0"/>
        <v>0</v>
      </c>
    </row>
    <row r="49" spans="1:8" ht="40.5" x14ac:dyDescent="0.3">
      <c r="A49" s="11">
        <v>40</v>
      </c>
      <c r="B49" s="12" t="s">
        <v>104</v>
      </c>
      <c r="C49" s="21" t="s">
        <v>105</v>
      </c>
      <c r="D49" s="17">
        <v>53</v>
      </c>
      <c r="E49" s="18" t="s">
        <v>106</v>
      </c>
      <c r="F49" s="19"/>
      <c r="G49" s="20">
        <f t="shared" si="0"/>
        <v>0</v>
      </c>
    </row>
    <row r="50" spans="1:8" ht="20.25" x14ac:dyDescent="0.3">
      <c r="A50" s="22">
        <v>41</v>
      </c>
      <c r="B50" s="12" t="s">
        <v>107</v>
      </c>
      <c r="C50" s="21" t="s">
        <v>108</v>
      </c>
      <c r="D50" s="17">
        <v>17</v>
      </c>
      <c r="E50" s="18" t="s">
        <v>106</v>
      </c>
      <c r="F50" s="19"/>
      <c r="G50" s="20">
        <f t="shared" si="0"/>
        <v>0</v>
      </c>
    </row>
    <row r="51" spans="1:8" ht="20.25" x14ac:dyDescent="0.3">
      <c r="A51" s="11">
        <v>42</v>
      </c>
      <c r="B51" s="12" t="s">
        <v>109</v>
      </c>
      <c r="C51" s="21" t="s">
        <v>110</v>
      </c>
      <c r="D51" s="17">
        <v>971</v>
      </c>
      <c r="E51" s="18" t="s">
        <v>37</v>
      </c>
      <c r="F51" s="19"/>
      <c r="G51" s="20">
        <f t="shared" si="0"/>
        <v>0</v>
      </c>
    </row>
    <row r="52" spans="1:8" ht="20.25" x14ac:dyDescent="0.3">
      <c r="A52" s="11">
        <v>43</v>
      </c>
      <c r="B52" s="12" t="s">
        <v>111</v>
      </c>
      <c r="C52" s="21" t="s">
        <v>112</v>
      </c>
      <c r="D52" s="17">
        <v>91</v>
      </c>
      <c r="E52" s="18" t="s">
        <v>26</v>
      </c>
      <c r="F52" s="19"/>
      <c r="G52" s="20">
        <f t="shared" si="0"/>
        <v>0</v>
      </c>
    </row>
    <row r="53" spans="1:8" ht="20.25" x14ac:dyDescent="0.3">
      <c r="A53" s="22">
        <v>44</v>
      </c>
      <c r="B53" s="12" t="s">
        <v>113</v>
      </c>
      <c r="C53" s="21" t="s">
        <v>114</v>
      </c>
      <c r="D53" s="17">
        <v>137</v>
      </c>
      <c r="E53" s="18" t="s">
        <v>26</v>
      </c>
      <c r="F53" s="19"/>
      <c r="G53" s="20">
        <f t="shared" si="0"/>
        <v>0</v>
      </c>
    </row>
    <row r="54" spans="1:8" ht="40.5" x14ac:dyDescent="0.3">
      <c r="A54" s="11">
        <v>45</v>
      </c>
      <c r="B54" s="12" t="s">
        <v>115</v>
      </c>
      <c r="C54" s="21" t="s">
        <v>116</v>
      </c>
      <c r="D54" s="17">
        <v>228</v>
      </c>
      <c r="E54" s="18" t="s">
        <v>26</v>
      </c>
      <c r="F54" s="19"/>
      <c r="G54" s="20">
        <f t="shared" si="0"/>
        <v>0</v>
      </c>
    </row>
    <row r="55" spans="1:8" ht="20.25" x14ac:dyDescent="0.3">
      <c r="A55" s="11">
        <v>46</v>
      </c>
      <c r="B55" s="12" t="s">
        <v>117</v>
      </c>
      <c r="C55" s="21" t="s">
        <v>118</v>
      </c>
      <c r="D55" s="17">
        <v>6</v>
      </c>
      <c r="E55" s="18" t="s">
        <v>37</v>
      </c>
      <c r="F55" s="19"/>
      <c r="G55" s="20">
        <f t="shared" si="0"/>
        <v>0</v>
      </c>
    </row>
    <row r="56" spans="1:8" ht="20.25" x14ac:dyDescent="0.3">
      <c r="A56" s="22">
        <v>47</v>
      </c>
      <c r="B56" s="12" t="s">
        <v>119</v>
      </c>
      <c r="C56" s="21" t="s">
        <v>120</v>
      </c>
      <c r="D56" s="17">
        <v>36</v>
      </c>
      <c r="E56" s="18" t="s">
        <v>37</v>
      </c>
      <c r="F56" s="19"/>
      <c r="G56" s="20">
        <f t="shared" si="0"/>
        <v>0</v>
      </c>
    </row>
    <row r="57" spans="1:8" ht="20.25" x14ac:dyDescent="0.3">
      <c r="A57" s="11">
        <v>48</v>
      </c>
      <c r="B57" s="12" t="s">
        <v>121</v>
      </c>
      <c r="C57" s="21" t="s">
        <v>122</v>
      </c>
      <c r="D57" s="17">
        <v>1170</v>
      </c>
      <c r="E57" s="18" t="s">
        <v>26</v>
      </c>
      <c r="F57" s="19"/>
      <c r="G57" s="20">
        <f t="shared" si="0"/>
        <v>0</v>
      </c>
    </row>
    <row r="58" spans="1:8" ht="40.5" x14ac:dyDescent="0.3">
      <c r="A58" s="11">
        <v>49</v>
      </c>
      <c r="B58" s="12" t="s">
        <v>123</v>
      </c>
      <c r="C58" s="21" t="s">
        <v>124</v>
      </c>
      <c r="D58" s="17">
        <v>5.9409999999999998</v>
      </c>
      <c r="E58" s="18" t="s">
        <v>125</v>
      </c>
      <c r="F58" s="19"/>
      <c r="G58" s="20">
        <f t="shared" si="0"/>
        <v>0</v>
      </c>
    </row>
    <row r="59" spans="1:8" ht="40.5" x14ac:dyDescent="0.3">
      <c r="A59" s="22">
        <v>50</v>
      </c>
      <c r="B59" s="12" t="s">
        <v>126</v>
      </c>
      <c r="C59" s="21" t="s">
        <v>127</v>
      </c>
      <c r="D59" s="17">
        <v>5.8129999999999997</v>
      </c>
      <c r="E59" s="18" t="s">
        <v>125</v>
      </c>
      <c r="F59" s="19"/>
      <c r="G59" s="20">
        <f t="shared" si="0"/>
        <v>0</v>
      </c>
    </row>
    <row r="60" spans="1:8" ht="40.5" x14ac:dyDescent="0.3">
      <c r="A60" s="11">
        <v>51</v>
      </c>
      <c r="B60" s="12" t="s">
        <v>128</v>
      </c>
      <c r="C60" s="21" t="s">
        <v>129</v>
      </c>
      <c r="D60" s="17">
        <v>1.1000000000000001</v>
      </c>
      <c r="E60" s="18" t="s">
        <v>100</v>
      </c>
      <c r="F60" s="19"/>
      <c r="G60" s="20">
        <f t="shared" si="0"/>
        <v>0</v>
      </c>
    </row>
    <row r="61" spans="1:8" ht="20.25" x14ac:dyDescent="0.3">
      <c r="A61" s="11"/>
      <c r="B61" s="12"/>
      <c r="C61" s="23" t="s">
        <v>130</v>
      </c>
      <c r="D61" s="17"/>
      <c r="E61" s="18"/>
      <c r="F61" s="19"/>
      <c r="G61" s="20">
        <f t="shared" si="0"/>
        <v>0</v>
      </c>
    </row>
    <row r="62" spans="1:8" ht="20.25" x14ac:dyDescent="0.3">
      <c r="A62" s="11">
        <v>52</v>
      </c>
      <c r="B62" s="12" t="s">
        <v>131</v>
      </c>
      <c r="C62" s="12" t="s">
        <v>132</v>
      </c>
      <c r="D62" s="39">
        <v>193</v>
      </c>
      <c r="E62" s="18" t="s">
        <v>133</v>
      </c>
      <c r="F62" s="19"/>
      <c r="G62" s="20">
        <f t="shared" si="0"/>
        <v>0</v>
      </c>
      <c r="H62" t="s">
        <v>291</v>
      </c>
    </row>
    <row r="63" spans="1:8" ht="20.25" x14ac:dyDescent="0.3">
      <c r="A63" s="22">
        <v>53</v>
      </c>
      <c r="B63" s="12" t="s">
        <v>134</v>
      </c>
      <c r="C63" s="12" t="s">
        <v>135</v>
      </c>
      <c r="D63" s="39">
        <v>49</v>
      </c>
      <c r="E63" s="18" t="s">
        <v>40</v>
      </c>
      <c r="F63" s="19"/>
      <c r="G63" s="20">
        <f t="shared" si="0"/>
        <v>0</v>
      </c>
      <c r="H63" t="s">
        <v>291</v>
      </c>
    </row>
    <row r="64" spans="1:8" ht="20.25" x14ac:dyDescent="0.3">
      <c r="A64" s="11">
        <v>54</v>
      </c>
      <c r="B64" s="12" t="s">
        <v>136</v>
      </c>
      <c r="C64" s="12" t="s">
        <v>137</v>
      </c>
      <c r="D64" s="39">
        <v>14</v>
      </c>
      <c r="E64" s="18" t="s">
        <v>40</v>
      </c>
      <c r="F64" s="19"/>
      <c r="G64" s="20">
        <f t="shared" si="0"/>
        <v>0</v>
      </c>
      <c r="H64" t="s">
        <v>291</v>
      </c>
    </row>
    <row r="65" spans="1:8" ht="20.25" x14ac:dyDescent="0.3">
      <c r="A65" s="11">
        <v>55</v>
      </c>
      <c r="B65" s="12" t="s">
        <v>138</v>
      </c>
      <c r="C65" s="12" t="s">
        <v>139</v>
      </c>
      <c r="D65" s="39">
        <v>23</v>
      </c>
      <c r="E65" s="18" t="s">
        <v>40</v>
      </c>
      <c r="F65" s="19"/>
      <c r="G65" s="20">
        <f t="shared" si="0"/>
        <v>0</v>
      </c>
      <c r="H65" t="s">
        <v>291</v>
      </c>
    </row>
    <row r="66" spans="1:8" ht="20.25" x14ac:dyDescent="0.3">
      <c r="A66" s="22">
        <v>56</v>
      </c>
      <c r="B66" s="12" t="s">
        <v>140</v>
      </c>
      <c r="C66" s="12" t="s">
        <v>141</v>
      </c>
      <c r="D66" s="39">
        <v>9526</v>
      </c>
      <c r="E66" s="18" t="s">
        <v>142</v>
      </c>
      <c r="F66" s="19"/>
      <c r="G66" s="20">
        <f t="shared" si="0"/>
        <v>0</v>
      </c>
      <c r="H66" t="s">
        <v>291</v>
      </c>
    </row>
    <row r="67" spans="1:8" ht="20.25" x14ac:dyDescent="0.3">
      <c r="A67" s="11">
        <v>57</v>
      </c>
      <c r="B67" s="12" t="s">
        <v>143</v>
      </c>
      <c r="C67" s="12" t="s">
        <v>144</v>
      </c>
      <c r="D67" s="39">
        <v>1665</v>
      </c>
      <c r="E67" s="18" t="s">
        <v>142</v>
      </c>
      <c r="F67" s="19"/>
      <c r="G67" s="20">
        <f t="shared" si="0"/>
        <v>0</v>
      </c>
      <c r="H67" t="s">
        <v>291</v>
      </c>
    </row>
    <row r="68" spans="1:8" ht="20.25" x14ac:dyDescent="0.3">
      <c r="A68" s="11">
        <v>58</v>
      </c>
      <c r="B68" s="12" t="s">
        <v>145</v>
      </c>
      <c r="C68" s="12" t="s">
        <v>146</v>
      </c>
      <c r="D68" s="39">
        <v>2409</v>
      </c>
      <c r="E68" s="18" t="s">
        <v>142</v>
      </c>
      <c r="F68" s="19"/>
      <c r="G68" s="20">
        <f t="shared" si="0"/>
        <v>0</v>
      </c>
      <c r="H68" t="s">
        <v>291</v>
      </c>
    </row>
    <row r="69" spans="1:8" ht="20.25" x14ac:dyDescent="0.3">
      <c r="A69" s="11">
        <v>59</v>
      </c>
      <c r="B69" s="12" t="s">
        <v>147</v>
      </c>
      <c r="C69" s="12" t="s">
        <v>148</v>
      </c>
      <c r="D69" s="39">
        <v>163</v>
      </c>
      <c r="E69" s="18" t="s">
        <v>26</v>
      </c>
      <c r="F69" s="19"/>
      <c r="G69" s="20">
        <f t="shared" si="0"/>
        <v>0</v>
      </c>
      <c r="H69" t="s">
        <v>291</v>
      </c>
    </row>
    <row r="70" spans="1:8" ht="20.25" x14ac:dyDescent="0.3">
      <c r="A70" s="11">
        <v>60</v>
      </c>
      <c r="B70" s="12" t="s">
        <v>149</v>
      </c>
      <c r="C70" s="12" t="s">
        <v>150</v>
      </c>
      <c r="D70" s="39">
        <v>1113</v>
      </c>
      <c r="E70" s="18" t="s">
        <v>87</v>
      </c>
      <c r="F70" s="19"/>
      <c r="G70" s="20">
        <f t="shared" si="0"/>
        <v>0</v>
      </c>
      <c r="H70" t="s">
        <v>291</v>
      </c>
    </row>
    <row r="71" spans="1:8" ht="20.25" x14ac:dyDescent="0.3">
      <c r="A71" s="11">
        <v>61</v>
      </c>
      <c r="B71" s="12" t="s">
        <v>151</v>
      </c>
      <c r="C71" s="12" t="s">
        <v>152</v>
      </c>
      <c r="D71" s="39">
        <v>90</v>
      </c>
      <c r="E71" s="18" t="s">
        <v>26</v>
      </c>
      <c r="F71" s="19"/>
      <c r="G71" s="20">
        <f t="shared" si="0"/>
        <v>0</v>
      </c>
      <c r="H71" t="s">
        <v>291</v>
      </c>
    </row>
    <row r="72" spans="1:8" ht="20.25" x14ac:dyDescent="0.3">
      <c r="A72" s="11">
        <v>62</v>
      </c>
      <c r="B72" s="12" t="s">
        <v>153</v>
      </c>
      <c r="C72" s="12" t="s">
        <v>154</v>
      </c>
      <c r="D72" s="39">
        <v>75</v>
      </c>
      <c r="E72" s="18" t="s">
        <v>26</v>
      </c>
      <c r="F72" s="19"/>
      <c r="G72" s="20">
        <f t="shared" si="0"/>
        <v>0</v>
      </c>
      <c r="H72" t="s">
        <v>291</v>
      </c>
    </row>
    <row r="73" spans="1:8" ht="20.25" x14ac:dyDescent="0.3">
      <c r="A73" s="11">
        <v>63</v>
      </c>
      <c r="B73" s="12" t="s">
        <v>155</v>
      </c>
      <c r="C73" s="12" t="s">
        <v>156</v>
      </c>
      <c r="D73" s="39">
        <v>214</v>
      </c>
      <c r="E73" s="18" t="s">
        <v>26</v>
      </c>
      <c r="F73" s="19"/>
      <c r="G73" s="20">
        <f t="shared" si="0"/>
        <v>0</v>
      </c>
      <c r="H73" t="s">
        <v>291</v>
      </c>
    </row>
    <row r="74" spans="1:8" ht="20.25" x14ac:dyDescent="0.3">
      <c r="A74" s="11"/>
      <c r="B74" s="12"/>
      <c r="C74" s="23" t="s">
        <v>157</v>
      </c>
      <c r="D74" s="17"/>
      <c r="E74" s="18"/>
      <c r="F74" s="19"/>
      <c r="G74" s="20">
        <f t="shared" ref="G74:G137" si="1">+F74*D74</f>
        <v>0</v>
      </c>
    </row>
    <row r="75" spans="1:8" ht="20.25" x14ac:dyDescent="0.3">
      <c r="A75" s="11" t="s">
        <v>158</v>
      </c>
      <c r="B75" s="12"/>
      <c r="C75" s="12" t="s">
        <v>159</v>
      </c>
      <c r="D75" s="17">
        <v>2</v>
      </c>
      <c r="E75" s="24" t="s">
        <v>18</v>
      </c>
      <c r="F75" s="19"/>
      <c r="G75" s="20">
        <f t="shared" si="1"/>
        <v>0</v>
      </c>
    </row>
    <row r="76" spans="1:8" ht="20.25" x14ac:dyDescent="0.3">
      <c r="A76" s="11" t="s">
        <v>160</v>
      </c>
      <c r="B76" s="12" t="s">
        <v>138</v>
      </c>
      <c r="C76" s="12" t="s">
        <v>139</v>
      </c>
      <c r="D76" s="17">
        <v>31.7</v>
      </c>
      <c r="E76" s="24" t="s">
        <v>40</v>
      </c>
      <c r="F76" s="19"/>
      <c r="G76" s="20">
        <f t="shared" si="1"/>
        <v>0</v>
      </c>
    </row>
    <row r="77" spans="1:8" ht="20.25" x14ac:dyDescent="0.3">
      <c r="A77" s="11" t="s">
        <v>161</v>
      </c>
      <c r="B77" s="12" t="s">
        <v>143</v>
      </c>
      <c r="C77" s="12" t="s">
        <v>144</v>
      </c>
      <c r="D77" s="17">
        <v>3012</v>
      </c>
      <c r="E77" s="24" t="s">
        <v>142</v>
      </c>
      <c r="F77" s="19"/>
      <c r="G77" s="20">
        <f t="shared" si="1"/>
        <v>0</v>
      </c>
    </row>
    <row r="78" spans="1:8" ht="20.25" x14ac:dyDescent="0.3">
      <c r="A78" s="11" t="s">
        <v>162</v>
      </c>
      <c r="B78" s="12" t="s">
        <v>163</v>
      </c>
      <c r="C78" s="12" t="s">
        <v>164</v>
      </c>
      <c r="D78" s="17">
        <v>43.4</v>
      </c>
      <c r="E78" s="24" t="s">
        <v>56</v>
      </c>
      <c r="F78" s="19"/>
      <c r="G78" s="20">
        <f t="shared" si="1"/>
        <v>0</v>
      </c>
    </row>
    <row r="79" spans="1:8" ht="20.25" x14ac:dyDescent="0.3">
      <c r="A79" s="11"/>
      <c r="B79" s="12"/>
      <c r="C79" s="23" t="s">
        <v>165</v>
      </c>
      <c r="D79" s="17"/>
      <c r="E79" s="18"/>
      <c r="F79" s="19"/>
      <c r="G79" s="20">
        <f t="shared" si="1"/>
        <v>0</v>
      </c>
    </row>
    <row r="80" spans="1:8" ht="20.25" x14ac:dyDescent="0.3">
      <c r="A80" s="11" t="s">
        <v>166</v>
      </c>
      <c r="B80" s="25"/>
      <c r="C80" s="12" t="s">
        <v>167</v>
      </c>
      <c r="D80" s="17">
        <v>4</v>
      </c>
      <c r="E80" s="24" t="s">
        <v>106</v>
      </c>
      <c r="F80" s="19"/>
      <c r="G80" s="20">
        <f t="shared" si="1"/>
        <v>0</v>
      </c>
    </row>
    <row r="81" spans="1:7" ht="20.25" x14ac:dyDescent="0.3">
      <c r="A81" s="11" t="s">
        <v>168</v>
      </c>
      <c r="B81" s="25"/>
      <c r="C81" s="12" t="s">
        <v>169</v>
      </c>
      <c r="D81" s="17">
        <f>24</f>
        <v>24</v>
      </c>
      <c r="E81" s="24" t="s">
        <v>37</v>
      </c>
      <c r="F81" s="19"/>
      <c r="G81" s="20">
        <f t="shared" si="1"/>
        <v>0</v>
      </c>
    </row>
    <row r="82" spans="1:7" ht="20.25" x14ac:dyDescent="0.3">
      <c r="A82" s="11" t="s">
        <v>170</v>
      </c>
      <c r="B82" s="25"/>
      <c r="C82" s="12" t="s">
        <v>171</v>
      </c>
      <c r="D82" s="17">
        <f>9</f>
        <v>9</v>
      </c>
      <c r="E82" s="24" t="s">
        <v>37</v>
      </c>
      <c r="F82" s="19"/>
      <c r="G82" s="20">
        <f t="shared" si="1"/>
        <v>0</v>
      </c>
    </row>
    <row r="83" spans="1:7" ht="20.25" x14ac:dyDescent="0.3">
      <c r="A83" s="11" t="s">
        <v>172</v>
      </c>
      <c r="B83" s="25"/>
      <c r="C83" s="12" t="s">
        <v>173</v>
      </c>
      <c r="D83" s="17">
        <v>261</v>
      </c>
      <c r="E83" s="24" t="s">
        <v>26</v>
      </c>
      <c r="F83" s="19"/>
      <c r="G83" s="20">
        <f t="shared" si="1"/>
        <v>0</v>
      </c>
    </row>
    <row r="84" spans="1:7" ht="20.25" x14ac:dyDescent="0.3">
      <c r="A84" s="11" t="s">
        <v>174</v>
      </c>
      <c r="B84" s="25"/>
      <c r="C84" s="12" t="s">
        <v>175</v>
      </c>
      <c r="D84" s="17">
        <v>203</v>
      </c>
      <c r="E84" s="24" t="s">
        <v>26</v>
      </c>
      <c r="F84" s="19"/>
      <c r="G84" s="20">
        <f t="shared" si="1"/>
        <v>0</v>
      </c>
    </row>
    <row r="85" spans="1:7" ht="20.25" x14ac:dyDescent="0.3">
      <c r="A85" s="11" t="s">
        <v>176</v>
      </c>
      <c r="B85" s="25"/>
      <c r="C85" s="12" t="s">
        <v>177</v>
      </c>
      <c r="D85" s="17">
        <v>2</v>
      </c>
      <c r="E85" s="24" t="s">
        <v>26</v>
      </c>
      <c r="F85" s="19"/>
      <c r="G85" s="20">
        <f t="shared" si="1"/>
        <v>0</v>
      </c>
    </row>
    <row r="86" spans="1:7" ht="20.25" x14ac:dyDescent="0.3">
      <c r="A86" s="11" t="s">
        <v>178</v>
      </c>
      <c r="B86" s="25"/>
      <c r="C86" s="12" t="s">
        <v>179</v>
      </c>
      <c r="D86" s="17">
        <v>43</v>
      </c>
      <c r="E86" s="24" t="s">
        <v>26</v>
      </c>
      <c r="F86" s="19"/>
      <c r="G86" s="20">
        <f t="shared" si="1"/>
        <v>0</v>
      </c>
    </row>
    <row r="87" spans="1:7" ht="20.25" x14ac:dyDescent="0.3">
      <c r="A87" s="11" t="s">
        <v>180</v>
      </c>
      <c r="B87" s="25"/>
      <c r="C87" s="12" t="s">
        <v>181</v>
      </c>
      <c r="D87" s="17">
        <v>4</v>
      </c>
      <c r="E87" s="24" t="s">
        <v>37</v>
      </c>
      <c r="F87" s="19"/>
      <c r="G87" s="20">
        <f t="shared" si="1"/>
        <v>0</v>
      </c>
    </row>
    <row r="88" spans="1:7" ht="20.25" x14ac:dyDescent="0.3">
      <c r="A88" s="11" t="s">
        <v>182</v>
      </c>
      <c r="B88" s="25"/>
      <c r="C88" s="12" t="s">
        <v>183</v>
      </c>
      <c r="D88" s="17">
        <v>4</v>
      </c>
      <c r="E88" s="24" t="s">
        <v>37</v>
      </c>
      <c r="F88" s="19"/>
      <c r="G88" s="20">
        <f t="shared" si="1"/>
        <v>0</v>
      </c>
    </row>
    <row r="89" spans="1:7" ht="20.25" x14ac:dyDescent="0.3">
      <c r="A89" s="11" t="s">
        <v>184</v>
      </c>
      <c r="B89" s="25"/>
      <c r="C89" s="12" t="s">
        <v>185</v>
      </c>
      <c r="D89" s="17">
        <v>1</v>
      </c>
      <c r="E89" s="24" t="s">
        <v>37</v>
      </c>
      <c r="F89" s="19"/>
      <c r="G89" s="20">
        <f t="shared" si="1"/>
        <v>0</v>
      </c>
    </row>
    <row r="90" spans="1:7" ht="20.25" x14ac:dyDescent="0.3">
      <c r="A90" s="26" t="s">
        <v>186</v>
      </c>
      <c r="B90" s="27"/>
      <c r="C90" s="28"/>
      <c r="D90" s="29"/>
      <c r="E90" s="29"/>
      <c r="F90" s="30"/>
      <c r="G90" s="20">
        <f t="shared" si="1"/>
        <v>0</v>
      </c>
    </row>
    <row r="91" spans="1:7" ht="40.5" x14ac:dyDescent="0.3">
      <c r="A91" s="11" t="s">
        <v>187</v>
      </c>
      <c r="B91" s="25"/>
      <c r="C91" s="21" t="s">
        <v>188</v>
      </c>
      <c r="D91" s="17">
        <v>1</v>
      </c>
      <c r="E91" s="24" t="s">
        <v>18</v>
      </c>
      <c r="F91" s="19"/>
      <c r="G91" s="20">
        <f t="shared" si="1"/>
        <v>0</v>
      </c>
    </row>
    <row r="92" spans="1:7" ht="40.5" x14ac:dyDescent="0.3">
      <c r="A92" s="11" t="s">
        <v>189</v>
      </c>
      <c r="B92" s="25"/>
      <c r="C92" s="21" t="s">
        <v>190</v>
      </c>
      <c r="D92" s="17">
        <v>1</v>
      </c>
      <c r="E92" s="24" t="s">
        <v>18</v>
      </c>
      <c r="F92" s="19"/>
      <c r="G92" s="20">
        <f t="shared" si="1"/>
        <v>0</v>
      </c>
    </row>
    <row r="93" spans="1:7" ht="20.25" x14ac:dyDescent="0.3">
      <c r="A93" s="11" t="s">
        <v>191</v>
      </c>
      <c r="B93" s="25"/>
      <c r="C93" s="12" t="s">
        <v>192</v>
      </c>
      <c r="D93" s="17">
        <v>1</v>
      </c>
      <c r="E93" s="24" t="s">
        <v>18</v>
      </c>
      <c r="F93" s="19"/>
      <c r="G93" s="20">
        <f t="shared" si="1"/>
        <v>0</v>
      </c>
    </row>
    <row r="94" spans="1:7" ht="20.25" x14ac:dyDescent="0.3">
      <c r="A94" s="11" t="s">
        <v>193</v>
      </c>
      <c r="B94" s="25"/>
      <c r="C94" s="12" t="s">
        <v>194</v>
      </c>
      <c r="D94" s="17">
        <v>1</v>
      </c>
      <c r="E94" s="24" t="s">
        <v>18</v>
      </c>
      <c r="F94" s="19"/>
      <c r="G94" s="20">
        <f t="shared" si="1"/>
        <v>0</v>
      </c>
    </row>
    <row r="95" spans="1:7" ht="20.25" x14ac:dyDescent="0.3">
      <c r="A95" s="11"/>
      <c r="B95" s="25"/>
      <c r="C95" s="23" t="s">
        <v>195</v>
      </c>
      <c r="D95" s="17"/>
      <c r="E95" s="24"/>
      <c r="F95" s="19"/>
      <c r="G95" s="20">
        <f t="shared" si="1"/>
        <v>0</v>
      </c>
    </row>
    <row r="96" spans="1:7" ht="40.5" x14ac:dyDescent="0.3">
      <c r="A96" s="11" t="s">
        <v>196</v>
      </c>
      <c r="B96" s="25"/>
      <c r="C96" s="21" t="s">
        <v>197</v>
      </c>
      <c r="D96" s="17">
        <v>1</v>
      </c>
      <c r="E96" s="24" t="s">
        <v>37</v>
      </c>
      <c r="F96" s="19"/>
      <c r="G96" s="20">
        <f t="shared" si="1"/>
        <v>0</v>
      </c>
    </row>
    <row r="97" spans="1:7" ht="20.25" x14ac:dyDescent="0.3">
      <c r="A97" s="11" t="s">
        <v>198</v>
      </c>
      <c r="B97" s="25"/>
      <c r="C97" s="21" t="s">
        <v>199</v>
      </c>
      <c r="D97" s="17">
        <v>1</v>
      </c>
      <c r="E97" s="24" t="s">
        <v>37</v>
      </c>
      <c r="F97" s="19"/>
      <c r="G97" s="20">
        <f t="shared" si="1"/>
        <v>0</v>
      </c>
    </row>
    <row r="98" spans="1:7" ht="20.25" x14ac:dyDescent="0.3">
      <c r="A98" s="11" t="s">
        <v>200</v>
      </c>
      <c r="B98" s="25"/>
      <c r="C98" s="21" t="s">
        <v>201</v>
      </c>
      <c r="D98" s="17">
        <v>1</v>
      </c>
      <c r="E98" s="24" t="s">
        <v>18</v>
      </c>
      <c r="F98" s="19"/>
      <c r="G98" s="20">
        <f t="shared" si="1"/>
        <v>0</v>
      </c>
    </row>
    <row r="99" spans="1:7" ht="20.25" x14ac:dyDescent="0.3">
      <c r="A99" s="11" t="s">
        <v>202</v>
      </c>
      <c r="B99" s="25"/>
      <c r="C99" s="21" t="s">
        <v>203</v>
      </c>
      <c r="D99" s="17">
        <v>1</v>
      </c>
      <c r="E99" s="24" t="s">
        <v>18</v>
      </c>
      <c r="F99" s="19"/>
      <c r="G99" s="20">
        <f t="shared" si="1"/>
        <v>0</v>
      </c>
    </row>
    <row r="100" spans="1:7" ht="20.25" x14ac:dyDescent="0.3">
      <c r="A100" s="11" t="s">
        <v>204</v>
      </c>
      <c r="B100" s="25"/>
      <c r="C100" s="21" t="s">
        <v>205</v>
      </c>
      <c r="D100" s="17">
        <v>1</v>
      </c>
      <c r="E100" s="24" t="s">
        <v>18</v>
      </c>
      <c r="F100" s="19"/>
      <c r="G100" s="20">
        <f t="shared" si="1"/>
        <v>0</v>
      </c>
    </row>
    <row r="101" spans="1:7" ht="40.5" x14ac:dyDescent="0.3">
      <c r="A101" s="11" t="s">
        <v>206</v>
      </c>
      <c r="B101" s="25"/>
      <c r="C101" s="21" t="s">
        <v>207</v>
      </c>
      <c r="D101" s="17">
        <v>1</v>
      </c>
      <c r="E101" s="24" t="s">
        <v>18</v>
      </c>
      <c r="F101" s="19"/>
      <c r="G101" s="20">
        <f t="shared" si="1"/>
        <v>0</v>
      </c>
    </row>
    <row r="102" spans="1:7" ht="40.5" x14ac:dyDescent="0.3">
      <c r="A102" s="11" t="s">
        <v>208</v>
      </c>
      <c r="B102" s="25"/>
      <c r="C102" s="21" t="s">
        <v>209</v>
      </c>
      <c r="D102" s="17">
        <v>1</v>
      </c>
      <c r="E102" s="24" t="s">
        <v>18</v>
      </c>
      <c r="F102" s="19"/>
      <c r="G102" s="20">
        <f t="shared" si="1"/>
        <v>0</v>
      </c>
    </row>
    <row r="103" spans="1:7" ht="20.25" x14ac:dyDescent="0.3">
      <c r="A103" s="11" t="s">
        <v>210</v>
      </c>
      <c r="B103" s="25"/>
      <c r="C103" s="21" t="s">
        <v>211</v>
      </c>
      <c r="D103" s="17">
        <v>51</v>
      </c>
      <c r="E103" s="24" t="s">
        <v>26</v>
      </c>
      <c r="F103" s="19"/>
      <c r="G103" s="20">
        <f t="shared" si="1"/>
        <v>0</v>
      </c>
    </row>
    <row r="104" spans="1:7" ht="20.25" x14ac:dyDescent="0.3">
      <c r="A104" s="11" t="s">
        <v>212</v>
      </c>
      <c r="B104" s="25"/>
      <c r="C104" s="21" t="s">
        <v>213</v>
      </c>
      <c r="D104" s="17">
        <v>4</v>
      </c>
      <c r="E104" s="24" t="s">
        <v>37</v>
      </c>
      <c r="F104" s="19"/>
      <c r="G104" s="20">
        <f t="shared" si="1"/>
        <v>0</v>
      </c>
    </row>
    <row r="105" spans="1:7" ht="20.25" x14ac:dyDescent="0.3">
      <c r="A105" s="11"/>
      <c r="B105" s="25"/>
      <c r="C105" s="23" t="s">
        <v>214</v>
      </c>
      <c r="D105" s="17"/>
      <c r="E105" s="24"/>
      <c r="F105" s="19"/>
      <c r="G105" s="20">
        <f t="shared" si="1"/>
        <v>0</v>
      </c>
    </row>
    <row r="106" spans="1:7" ht="20.25" x14ac:dyDescent="0.3">
      <c r="A106" s="11" t="s">
        <v>215</v>
      </c>
      <c r="B106" s="25"/>
      <c r="C106" s="21" t="s">
        <v>216</v>
      </c>
      <c r="D106" s="17">
        <v>3</v>
      </c>
      <c r="E106" s="24" t="s">
        <v>37</v>
      </c>
      <c r="F106" s="19"/>
      <c r="G106" s="20">
        <f t="shared" si="1"/>
        <v>0</v>
      </c>
    </row>
    <row r="107" spans="1:7" ht="20.25" x14ac:dyDescent="0.3">
      <c r="A107" s="11" t="s">
        <v>217</v>
      </c>
      <c r="B107" s="25"/>
      <c r="C107" s="21" t="s">
        <v>218</v>
      </c>
      <c r="D107" s="17">
        <v>1</v>
      </c>
      <c r="E107" s="24" t="s">
        <v>18</v>
      </c>
      <c r="F107" s="19"/>
      <c r="G107" s="20">
        <f t="shared" si="1"/>
        <v>0</v>
      </c>
    </row>
    <row r="108" spans="1:7" ht="20.25" x14ac:dyDescent="0.3">
      <c r="A108" s="11" t="s">
        <v>219</v>
      </c>
      <c r="B108" s="25"/>
      <c r="C108" s="21" t="s">
        <v>220</v>
      </c>
      <c r="D108" s="17">
        <v>2</v>
      </c>
      <c r="E108" s="24" t="s">
        <v>37</v>
      </c>
      <c r="F108" s="19"/>
      <c r="G108" s="20">
        <f t="shared" si="1"/>
        <v>0</v>
      </c>
    </row>
    <row r="109" spans="1:7" ht="20.25" x14ac:dyDescent="0.3">
      <c r="A109" s="11" t="s">
        <v>221</v>
      </c>
      <c r="B109" s="25"/>
      <c r="C109" s="21" t="s">
        <v>222</v>
      </c>
      <c r="D109" s="17">
        <v>14</v>
      </c>
      <c r="E109" s="24" t="s">
        <v>26</v>
      </c>
      <c r="F109" s="19"/>
      <c r="G109" s="20">
        <f t="shared" si="1"/>
        <v>0</v>
      </c>
    </row>
    <row r="110" spans="1:7" ht="20.25" x14ac:dyDescent="0.3">
      <c r="A110" s="11" t="s">
        <v>223</v>
      </c>
      <c r="B110" s="25"/>
      <c r="C110" s="21" t="s">
        <v>211</v>
      </c>
      <c r="D110" s="17">
        <v>20</v>
      </c>
      <c r="E110" s="24" t="s">
        <v>26</v>
      </c>
      <c r="F110" s="19"/>
      <c r="G110" s="20">
        <f t="shared" si="1"/>
        <v>0</v>
      </c>
    </row>
    <row r="111" spans="1:7" ht="20.25" x14ac:dyDescent="0.3">
      <c r="A111" s="11" t="s">
        <v>224</v>
      </c>
      <c r="B111" s="25"/>
      <c r="C111" s="21" t="s">
        <v>225</v>
      </c>
      <c r="D111" s="17">
        <v>117</v>
      </c>
      <c r="E111" s="24" t="s">
        <v>26</v>
      </c>
      <c r="F111" s="19"/>
      <c r="G111" s="20">
        <f t="shared" si="1"/>
        <v>0</v>
      </c>
    </row>
    <row r="112" spans="1:7" ht="20.25" x14ac:dyDescent="0.3">
      <c r="A112" s="11" t="s">
        <v>226</v>
      </c>
      <c r="B112" s="25"/>
      <c r="C112" s="21" t="s">
        <v>227</v>
      </c>
      <c r="D112" s="17">
        <v>124</v>
      </c>
      <c r="E112" s="24" t="s">
        <v>26</v>
      </c>
      <c r="F112" s="19"/>
      <c r="G112" s="20">
        <f t="shared" si="1"/>
        <v>0</v>
      </c>
    </row>
    <row r="113" spans="1:7" ht="20.25" x14ac:dyDescent="0.3">
      <c r="A113" s="11" t="s">
        <v>228</v>
      </c>
      <c r="B113" s="25"/>
      <c r="C113" s="21" t="s">
        <v>229</v>
      </c>
      <c r="D113" s="17">
        <v>3</v>
      </c>
      <c r="E113" s="24" t="s">
        <v>37</v>
      </c>
      <c r="F113" s="19"/>
      <c r="G113" s="20">
        <f t="shared" si="1"/>
        <v>0</v>
      </c>
    </row>
    <row r="114" spans="1:7" ht="20.25" x14ac:dyDescent="0.3">
      <c r="A114" s="11" t="s">
        <v>230</v>
      </c>
      <c r="B114" s="25"/>
      <c r="C114" s="21" t="s">
        <v>231</v>
      </c>
      <c r="D114" s="17">
        <v>4</v>
      </c>
      <c r="E114" s="24" t="s">
        <v>37</v>
      </c>
      <c r="F114" s="19"/>
      <c r="G114" s="20">
        <f t="shared" si="1"/>
        <v>0</v>
      </c>
    </row>
    <row r="115" spans="1:7" ht="20.25" x14ac:dyDescent="0.3">
      <c r="A115" s="11" t="s">
        <v>232</v>
      </c>
      <c r="B115" s="25"/>
      <c r="C115" s="21" t="s">
        <v>233</v>
      </c>
      <c r="D115" s="17">
        <v>3</v>
      </c>
      <c r="E115" s="24" t="s">
        <v>37</v>
      </c>
      <c r="F115" s="19"/>
      <c r="G115" s="20">
        <f t="shared" si="1"/>
        <v>0</v>
      </c>
    </row>
    <row r="116" spans="1:7" ht="20.25" x14ac:dyDescent="0.3">
      <c r="A116" s="11" t="s">
        <v>234</v>
      </c>
      <c r="B116" s="25"/>
      <c r="C116" s="21" t="s">
        <v>235</v>
      </c>
      <c r="D116" s="17">
        <v>1</v>
      </c>
      <c r="E116" s="24" t="s">
        <v>37</v>
      </c>
      <c r="F116" s="19"/>
      <c r="G116" s="20">
        <f t="shared" si="1"/>
        <v>0</v>
      </c>
    </row>
    <row r="117" spans="1:7" ht="20.25" x14ac:dyDescent="0.3">
      <c r="A117" s="11" t="s">
        <v>236</v>
      </c>
      <c r="B117" s="25"/>
      <c r="C117" s="21" t="s">
        <v>237</v>
      </c>
      <c r="D117" s="17">
        <v>1</v>
      </c>
      <c r="E117" s="24" t="s">
        <v>37</v>
      </c>
      <c r="F117" s="19"/>
      <c r="G117" s="20">
        <f t="shared" si="1"/>
        <v>0</v>
      </c>
    </row>
    <row r="118" spans="1:7" ht="20.25" x14ac:dyDescent="0.3">
      <c r="A118" s="11" t="s">
        <v>238</v>
      </c>
      <c r="B118" s="25"/>
      <c r="C118" s="21" t="s">
        <v>213</v>
      </c>
      <c r="D118" s="17">
        <v>8</v>
      </c>
      <c r="E118" s="24" t="s">
        <v>37</v>
      </c>
      <c r="F118" s="19"/>
      <c r="G118" s="20">
        <f t="shared" si="1"/>
        <v>0</v>
      </c>
    </row>
    <row r="119" spans="1:7" ht="20.25" x14ac:dyDescent="0.3">
      <c r="A119" s="11" t="s">
        <v>239</v>
      </c>
      <c r="B119" s="25"/>
      <c r="C119" s="21" t="s">
        <v>240</v>
      </c>
      <c r="D119" s="17">
        <v>13</v>
      </c>
      <c r="E119" s="24" t="s">
        <v>37</v>
      </c>
      <c r="F119" s="19"/>
      <c r="G119" s="20">
        <f t="shared" si="1"/>
        <v>0</v>
      </c>
    </row>
    <row r="120" spans="1:7" ht="20.25" x14ac:dyDescent="0.3">
      <c r="A120" s="11" t="s">
        <v>241</v>
      </c>
      <c r="B120" s="25"/>
      <c r="C120" s="21" t="s">
        <v>242</v>
      </c>
      <c r="D120" s="17">
        <v>1</v>
      </c>
      <c r="E120" s="24" t="s">
        <v>37</v>
      </c>
      <c r="F120" s="19"/>
      <c r="G120" s="20">
        <f t="shared" si="1"/>
        <v>0</v>
      </c>
    </row>
    <row r="121" spans="1:7" ht="20.25" x14ac:dyDescent="0.3">
      <c r="A121" s="11" t="s">
        <v>243</v>
      </c>
      <c r="B121" s="25"/>
      <c r="C121" s="21" t="s">
        <v>244</v>
      </c>
      <c r="D121" s="17">
        <f>12*(113+72+133)</f>
        <v>3816</v>
      </c>
      <c r="E121" s="24" t="s">
        <v>87</v>
      </c>
      <c r="F121" s="19"/>
      <c r="G121" s="20">
        <f t="shared" si="1"/>
        <v>0</v>
      </c>
    </row>
    <row r="122" spans="1:7" ht="20.25" x14ac:dyDescent="0.3">
      <c r="A122" s="11" t="s">
        <v>245</v>
      </c>
      <c r="B122" s="25"/>
      <c r="C122" s="21" t="s">
        <v>246</v>
      </c>
      <c r="D122" s="17">
        <v>1</v>
      </c>
      <c r="E122" s="24" t="s">
        <v>18</v>
      </c>
      <c r="F122" s="19"/>
      <c r="G122" s="20">
        <f t="shared" si="1"/>
        <v>0</v>
      </c>
    </row>
    <row r="123" spans="1:7" ht="20.25" x14ac:dyDescent="0.3">
      <c r="A123" s="11" t="s">
        <v>247</v>
      </c>
      <c r="B123" s="25"/>
      <c r="C123" s="21" t="s">
        <v>248</v>
      </c>
      <c r="D123" s="17">
        <v>1</v>
      </c>
      <c r="E123" s="24" t="s">
        <v>18</v>
      </c>
      <c r="F123" s="19"/>
      <c r="G123" s="20">
        <f t="shared" si="1"/>
        <v>0</v>
      </c>
    </row>
    <row r="124" spans="1:7" ht="20.25" x14ac:dyDescent="0.3">
      <c r="A124" s="11" t="s">
        <v>249</v>
      </c>
      <c r="B124" s="25"/>
      <c r="C124" s="21" t="s">
        <v>250</v>
      </c>
      <c r="D124" s="17">
        <v>54</v>
      </c>
      <c r="E124" s="24" t="s">
        <v>40</v>
      </c>
      <c r="F124" s="19"/>
      <c r="G124" s="20">
        <f t="shared" si="1"/>
        <v>0</v>
      </c>
    </row>
    <row r="125" spans="1:7" ht="20.25" x14ac:dyDescent="0.3">
      <c r="A125" s="11" t="s">
        <v>251</v>
      </c>
      <c r="B125" s="25"/>
      <c r="C125" s="21" t="s">
        <v>252</v>
      </c>
      <c r="D125" s="17">
        <v>1</v>
      </c>
      <c r="E125" s="24" t="s">
        <v>18</v>
      </c>
      <c r="F125" s="19"/>
      <c r="G125" s="20">
        <f t="shared" si="1"/>
        <v>0</v>
      </c>
    </row>
    <row r="126" spans="1:7" ht="40.5" x14ac:dyDescent="0.3">
      <c r="A126" s="11" t="s">
        <v>253</v>
      </c>
      <c r="B126" s="25"/>
      <c r="C126" s="21" t="s">
        <v>254</v>
      </c>
      <c r="D126" s="17">
        <v>1</v>
      </c>
      <c r="E126" s="24" t="s">
        <v>18</v>
      </c>
      <c r="F126" s="19"/>
      <c r="G126" s="20">
        <f t="shared" si="1"/>
        <v>0</v>
      </c>
    </row>
    <row r="127" spans="1:7" ht="20.25" x14ac:dyDescent="0.3">
      <c r="A127" s="11" t="s">
        <v>255</v>
      </c>
      <c r="B127" s="25"/>
      <c r="C127" s="21" t="s">
        <v>256</v>
      </c>
      <c r="D127" s="17">
        <v>1</v>
      </c>
      <c r="E127" s="24" t="s">
        <v>18</v>
      </c>
      <c r="F127" s="19"/>
      <c r="G127" s="20">
        <f t="shared" si="1"/>
        <v>0</v>
      </c>
    </row>
    <row r="128" spans="1:7" ht="20.25" x14ac:dyDescent="0.3">
      <c r="A128" s="11" t="s">
        <v>257</v>
      </c>
      <c r="B128" s="25"/>
      <c r="C128" s="21" t="s">
        <v>258</v>
      </c>
      <c r="D128" s="17">
        <v>1</v>
      </c>
      <c r="E128" s="24" t="s">
        <v>18</v>
      </c>
      <c r="F128" s="19"/>
      <c r="G128" s="20">
        <f t="shared" si="1"/>
        <v>0</v>
      </c>
    </row>
    <row r="129" spans="1:7" ht="20.25" x14ac:dyDescent="0.3">
      <c r="A129" s="11"/>
      <c r="B129" s="25"/>
      <c r="C129" s="23" t="s">
        <v>259</v>
      </c>
      <c r="D129" s="17"/>
      <c r="E129" s="24"/>
      <c r="F129" s="19"/>
      <c r="G129" s="20">
        <f t="shared" si="1"/>
        <v>0</v>
      </c>
    </row>
    <row r="130" spans="1:7" ht="40.5" x14ac:dyDescent="0.3">
      <c r="A130" s="11" t="s">
        <v>260</v>
      </c>
      <c r="B130" s="25"/>
      <c r="C130" s="21" t="s">
        <v>261</v>
      </c>
      <c r="D130" s="17">
        <v>1</v>
      </c>
      <c r="E130" s="24" t="s">
        <v>37</v>
      </c>
      <c r="F130" s="19"/>
      <c r="G130" s="20">
        <f t="shared" si="1"/>
        <v>0</v>
      </c>
    </row>
    <row r="131" spans="1:7" ht="20.25" x14ac:dyDescent="0.3">
      <c r="A131" s="11" t="s">
        <v>262</v>
      </c>
      <c r="B131" s="25"/>
      <c r="C131" s="21" t="s">
        <v>263</v>
      </c>
      <c r="D131" s="17">
        <v>1</v>
      </c>
      <c r="E131" s="24" t="s">
        <v>37</v>
      </c>
      <c r="F131" s="19"/>
      <c r="G131" s="20">
        <f t="shared" si="1"/>
        <v>0</v>
      </c>
    </row>
    <row r="132" spans="1:7" ht="20.25" x14ac:dyDescent="0.3">
      <c r="A132" s="11" t="s">
        <v>264</v>
      </c>
      <c r="B132" s="25"/>
      <c r="C132" s="21" t="s">
        <v>265</v>
      </c>
      <c r="D132" s="17">
        <v>1</v>
      </c>
      <c r="E132" s="24" t="s">
        <v>37</v>
      </c>
      <c r="F132" s="19"/>
      <c r="G132" s="20">
        <f t="shared" si="1"/>
        <v>0</v>
      </c>
    </row>
    <row r="133" spans="1:7" ht="20.25" x14ac:dyDescent="0.3">
      <c r="A133" s="11" t="s">
        <v>266</v>
      </c>
      <c r="B133" s="25"/>
      <c r="C133" s="21" t="s">
        <v>267</v>
      </c>
      <c r="D133" s="17">
        <v>1</v>
      </c>
      <c r="E133" s="24" t="s">
        <v>37</v>
      </c>
      <c r="F133" s="19"/>
      <c r="G133" s="20">
        <f t="shared" si="1"/>
        <v>0</v>
      </c>
    </row>
    <row r="134" spans="1:7" ht="20.25" x14ac:dyDescent="0.3">
      <c r="A134" s="11" t="s">
        <v>268</v>
      </c>
      <c r="B134" s="25"/>
      <c r="C134" s="21" t="s">
        <v>269</v>
      </c>
      <c r="D134" s="17">
        <v>1</v>
      </c>
      <c r="E134" s="24" t="s">
        <v>37</v>
      </c>
      <c r="F134" s="19"/>
      <c r="G134" s="20">
        <f t="shared" si="1"/>
        <v>0</v>
      </c>
    </row>
    <row r="135" spans="1:7" ht="20.25" x14ac:dyDescent="0.3">
      <c r="A135" s="11" t="s">
        <v>270</v>
      </c>
      <c r="B135" s="25"/>
      <c r="C135" s="21" t="s">
        <v>271</v>
      </c>
      <c r="D135" s="17">
        <v>3</v>
      </c>
      <c r="E135" s="24" t="s">
        <v>37</v>
      </c>
      <c r="F135" s="19"/>
      <c r="G135" s="20">
        <f t="shared" si="1"/>
        <v>0</v>
      </c>
    </row>
    <row r="136" spans="1:7" ht="20.25" x14ac:dyDescent="0.3">
      <c r="A136" s="11" t="s">
        <v>272</v>
      </c>
      <c r="B136" s="25"/>
      <c r="C136" s="21" t="s">
        <v>273</v>
      </c>
      <c r="D136" s="17">
        <v>1</v>
      </c>
      <c r="E136" s="24" t="s">
        <v>37</v>
      </c>
      <c r="F136" s="19"/>
      <c r="G136" s="20">
        <f t="shared" si="1"/>
        <v>0</v>
      </c>
    </row>
    <row r="137" spans="1:7" ht="20.25" x14ac:dyDescent="0.3">
      <c r="A137" s="11" t="s">
        <v>274</v>
      </c>
      <c r="B137" s="25"/>
      <c r="C137" s="21" t="s">
        <v>275</v>
      </c>
      <c r="D137" s="17">
        <v>1</v>
      </c>
      <c r="E137" s="24" t="s">
        <v>37</v>
      </c>
      <c r="F137" s="19"/>
      <c r="G137" s="20">
        <f t="shared" si="1"/>
        <v>0</v>
      </c>
    </row>
    <row r="138" spans="1:7" ht="20.25" x14ac:dyDescent="0.3">
      <c r="A138" s="11" t="s">
        <v>276</v>
      </c>
      <c r="B138" s="25"/>
      <c r="C138" s="21" t="s">
        <v>277</v>
      </c>
      <c r="D138" s="17">
        <v>1</v>
      </c>
      <c r="E138" s="24" t="s">
        <v>37</v>
      </c>
      <c r="F138" s="19"/>
      <c r="G138" s="20">
        <f t="shared" ref="G138:G141" si="2">+F138*D138</f>
        <v>0</v>
      </c>
    </row>
    <row r="139" spans="1:7" ht="20.25" x14ac:dyDescent="0.3">
      <c r="A139" s="11" t="s">
        <v>278</v>
      </c>
      <c r="B139" s="25"/>
      <c r="C139" s="21" t="s">
        <v>279</v>
      </c>
      <c r="D139" s="17">
        <v>1</v>
      </c>
      <c r="E139" s="24" t="s">
        <v>18</v>
      </c>
      <c r="F139" s="19"/>
      <c r="G139" s="20">
        <f t="shared" si="2"/>
        <v>0</v>
      </c>
    </row>
    <row r="140" spans="1:7" ht="20.25" x14ac:dyDescent="0.3">
      <c r="A140" s="11" t="s">
        <v>280</v>
      </c>
      <c r="B140" s="25"/>
      <c r="C140" s="21" t="s">
        <v>281</v>
      </c>
      <c r="D140" s="17">
        <v>1</v>
      </c>
      <c r="E140" s="24" t="s">
        <v>18</v>
      </c>
      <c r="F140" s="19"/>
      <c r="G140" s="20">
        <f t="shared" si="2"/>
        <v>0</v>
      </c>
    </row>
    <row r="141" spans="1:7" ht="40.5" x14ac:dyDescent="0.3">
      <c r="A141" s="11" t="s">
        <v>282</v>
      </c>
      <c r="B141" s="31"/>
      <c r="C141" s="21" t="s">
        <v>283</v>
      </c>
      <c r="D141" s="17">
        <v>7</v>
      </c>
      <c r="E141" s="24" t="s">
        <v>37</v>
      </c>
      <c r="F141" s="19"/>
      <c r="G141" s="20">
        <f t="shared" si="2"/>
        <v>0</v>
      </c>
    </row>
    <row r="142" spans="1:7" ht="69.75" x14ac:dyDescent="0.35">
      <c r="A142" s="32"/>
      <c r="B142" s="33"/>
      <c r="C142" s="34" t="s">
        <v>289</v>
      </c>
      <c r="D142" s="35"/>
      <c r="E142" s="36"/>
      <c r="F142" s="37"/>
      <c r="G142" s="38">
        <f>SUM(G9:G141)</f>
        <v>0</v>
      </c>
    </row>
    <row r="143" spans="1:7" ht="40.5" x14ac:dyDescent="0.3">
      <c r="A143" s="32"/>
      <c r="B143" s="33"/>
      <c r="C143" s="23" t="s">
        <v>285</v>
      </c>
      <c r="D143" s="35"/>
      <c r="E143" s="36"/>
      <c r="F143" s="37"/>
      <c r="G143" s="38">
        <f>+G142*0.1</f>
        <v>0</v>
      </c>
    </row>
    <row r="144" spans="1:7" ht="60.75" x14ac:dyDescent="0.3">
      <c r="A144" s="32"/>
      <c r="B144" s="33"/>
      <c r="C144" s="23" t="s">
        <v>290</v>
      </c>
      <c r="D144" s="35"/>
      <c r="E144" s="36"/>
      <c r="F144" s="37"/>
      <c r="G144" s="38">
        <f>SUM(G142:G143)</f>
        <v>0</v>
      </c>
    </row>
  </sheetData>
  <sheetProtection algorithmName="SHA-512" hashValue="m4CJgDei5r2+rAzo+Lk2KT5ByQuaum6D8i1xyHPsb4Uz/I06tSzldy2/TRAFNw9+SwtLw2ay3nLH0a8B3dIZlw==" saltValue="8GWyXwhybX8EigM68cX4ww==" spinCount="100000" sheet="1" objects="1" scenarios="1"/>
  <mergeCells count="5">
    <mergeCell ref="A1:G1"/>
    <mergeCell ref="A2:G2"/>
    <mergeCell ref="A3:G3"/>
    <mergeCell ref="A4:G4"/>
    <mergeCell ref="A5:G5"/>
  </mergeCells>
  <pageMargins left="0.7" right="0.7" top="0.75" bottom="0.75" header="0.3" footer="0.3"/>
  <pageSetup scale="46" firstPageNumber="41" orientation="portrait" useFirstPageNumber="1" horizontalDpi="1200" verticalDpi="1200" r:id="rId1"/>
  <headerFooter>
    <oddFooter>&amp;LBidder:___________________________
Authorized Signature:________________________&amp;R&amp;P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BASE BID"A" IFB#18-TA002764JP</vt:lpstr>
      <vt:lpstr>BASE BID"B" IFB#18-TA002764JP</vt:lpstr>
      <vt:lpstr>'BASE BID"A" IFB#18-TA002764JP'!Print_Area</vt:lpstr>
      <vt:lpstr>'BASE BID"B" IFB#18-TA002764JP'!Print_Area</vt:lpstr>
    </vt:vector>
  </TitlesOfParts>
  <Company>HDR,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Starr, Jason</dc:creator>
  <cp:lastModifiedBy>renamed_admin</cp:lastModifiedBy>
  <cp:lastPrinted>2018-06-11T12:46:55Z</cp:lastPrinted>
  <dcterms:created xsi:type="dcterms:W3CDTF">2018-05-25T14:02:40Z</dcterms:created>
  <dcterms:modified xsi:type="dcterms:W3CDTF">2018-06-11T12:51:07Z</dcterms:modified>
</cp:coreProperties>
</file>